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0"/>
  </bookViews>
  <sheets>
    <sheet name="ДОКЛАДНА 2018-2020" sheetId="1" r:id="rId1"/>
    <sheet name="ДЪЛГ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DateName">'list'!$B$712:$C$723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'list'!$A$421:$B$709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Десислава Янкова</author>
  </authors>
  <commentList>
    <comment ref="C9" authorId="0">
      <text>
        <r>
          <rPr>
            <b/>
            <sz val="9"/>
            <rFont val="Tahoma"/>
            <family val="2"/>
          </rPr>
          <t>Десислава Янкова:</t>
        </r>
        <r>
          <rPr>
            <sz val="9"/>
            <rFont val="Tahoma"/>
            <family val="2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rFont val="Tahoma"/>
            <family val="2"/>
          </rPr>
          <t>бюджета</t>
        </r>
        <r>
          <rPr>
            <sz val="9"/>
            <rFont val="Tahoma"/>
            <family val="2"/>
          </rPr>
          <t xml:space="preserve"> към 31.12.2016 г. (по счетоводни данни).  </t>
        </r>
      </text>
    </comment>
    <comment ref="C50" authorId="0">
      <text>
        <r>
          <rPr>
            <b/>
            <sz val="9"/>
            <rFont val="Tahoma"/>
            <family val="2"/>
          </rPr>
          <t>Десислава Янкова:</t>
        </r>
        <r>
          <rPr>
            <sz val="9"/>
            <rFont val="Tahoma"/>
            <family val="2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rFont val="Tahoma"/>
            <family val="2"/>
          </rPr>
          <t>СЕС</t>
        </r>
        <r>
          <rPr>
            <sz val="9"/>
            <rFont val="Tahoma"/>
            <family val="2"/>
          </rPr>
          <t xml:space="preserve"> към 31.12.2016 г. (по счетоводни данни).
 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<sst xmlns="http://schemas.openxmlformats.org/spreadsheetml/2006/main" count="1882" uniqueCount="1459">
  <si>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</si>
  <si>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</si>
  <si>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</si>
  <si>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</si>
  <si>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</si>
  <si>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</si>
  <si>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</si>
  <si>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</si>
  <si>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</si>
  <si>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</si>
  <si>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</si>
  <si>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</si>
  <si>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</si>
  <si>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</si>
  <si>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</si>
  <si>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</si>
  <si>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</si>
  <si>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</si>
  <si>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</si>
  <si>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</si>
  <si>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</si>
  <si>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</si>
  <si>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</si>
  <si>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</si>
  <si>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</si>
  <si>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</si>
  <si>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</si>
  <si>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</si>
  <si>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</si>
  <si>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</si>
  <si>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</si>
  <si>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</si>
  <si>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</si>
  <si>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</si>
  <si>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</si>
  <si>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</si>
  <si>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</si>
  <si>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</si>
  <si>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</si>
  <si>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</si>
  <si>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</si>
  <si>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</si>
  <si>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</si>
  <si>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</si>
  <si>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</si>
  <si>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</si>
  <si>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</si>
  <si>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</si>
  <si>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</si>
  <si>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</si>
  <si>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</si>
  <si>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</si>
  <si>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</si>
  <si>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</si>
  <si>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</si>
  <si>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</si>
  <si>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</si>
  <si>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</si>
  <si>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</si>
  <si>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</si>
  <si>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</si>
  <si>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</si>
  <si>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</si>
  <si>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</si>
  <si>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</si>
  <si>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</si>
  <si>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</si>
  <si>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</si>
  <si>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</si>
  <si>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</si>
  <si>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</si>
  <si>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</si>
  <si>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</si>
  <si>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</si>
  <si>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</si>
  <si>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</si>
  <si>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</si>
  <si>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</si>
  <si>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</si>
  <si>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</si>
  <si>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</si>
  <si>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</si>
  <si>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</si>
  <si>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</si>
  <si>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</si>
  <si>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</si>
  <si>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</si>
  <si>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</si>
  <si>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</si>
  <si>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</si>
  <si>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</si>
  <si>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</si>
  <si>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</si>
  <si>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</si>
  <si>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</si>
  <si>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</si>
  <si>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</si>
  <si>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</si>
  <si>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</si>
  <si>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</si>
  <si>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</si>
  <si>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</si>
  <si>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</si>
  <si>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</si>
  <si>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</si>
  <si>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</si>
  <si>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постъпления от продажба на земя</t>
  </si>
  <si>
    <t>Приходи от концесии</t>
  </si>
  <si>
    <t>99-99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</si>
  <si>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</si>
  <si>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</si>
  <si>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</si>
  <si>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</si>
  <si>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</si>
  <si>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</si>
  <si>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</si>
  <si>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</si>
  <si>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</si>
  <si>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</si>
  <si>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</si>
  <si>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</si>
  <si>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</si>
  <si>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</si>
  <si>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</si>
  <si>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</si>
  <si>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</si>
  <si>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</si>
  <si>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</si>
  <si>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</si>
  <si>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</si>
  <si>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</si>
  <si>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</si>
  <si>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</si>
  <si>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</si>
  <si>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</si>
  <si>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</si>
  <si>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</si>
  <si>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</si>
  <si>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</si>
  <si>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</si>
  <si>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такса ангажимент по заеми</t>
  </si>
  <si>
    <t>до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</si>
  <si>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</si>
  <si>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</si>
  <si>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</si>
  <si>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 xml:space="preserve">       код по ЕБК:</t>
  </si>
  <si>
    <t>ОБЩИНСКИ СЪВЕТ БРУСАРЦИ</t>
  </si>
  <si>
    <t xml:space="preserve"> Д О К Л А Д Н А   З А П И С К А </t>
  </si>
  <si>
    <t xml:space="preserve">                                                                                                                                                   </t>
  </si>
  <si>
    <t>ОТ НАТАША МИХАЙЛОВА МЛАДЕНОВА</t>
  </si>
  <si>
    <t>КМЕТ НА ОБЩИНА БРУСАРЦИ</t>
  </si>
  <si>
    <t xml:space="preserve">              УВАЖАЕМИ ДАМИ И ГОСПОДА ОБЩИНСКИ СЪВЕТНИЦИ,</t>
  </si>
  <si>
    <t>РЕШИ:</t>
  </si>
  <si>
    <t xml:space="preserve">НАИМЕНОВАНИЕ НА ПАРАГРАФИТЕ 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</si>
  <si>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</si>
  <si>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</si>
  <si>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</si>
  <si>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</si>
  <si>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</si>
  <si>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</si>
  <si>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</si>
  <si>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</si>
  <si>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</si>
  <si>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</si>
  <si>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</si>
  <si>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</si>
  <si>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</si>
  <si>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</si>
  <si>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</si>
  <si>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</si>
  <si>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</si>
  <si>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</si>
  <si>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</si>
  <si>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</si>
  <si>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</si>
  <si>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</si>
  <si>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</si>
  <si>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</si>
  <si>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</si>
  <si>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</si>
  <si>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</si>
  <si>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</si>
  <si>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</si>
  <si>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</si>
  <si>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</si>
  <si>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</si>
  <si>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</si>
  <si>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</si>
  <si>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</si>
  <si>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</si>
  <si>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</si>
  <si>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</si>
  <si>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</si>
  <si>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</si>
  <si>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</si>
  <si>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</si>
  <si>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</si>
  <si>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</si>
  <si>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</si>
  <si>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</si>
  <si>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</si>
  <si>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</si>
  <si>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</si>
  <si>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</si>
  <si>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</si>
  <si>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</si>
  <si>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</si>
  <si>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</si>
  <si>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</si>
  <si>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</si>
  <si>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</si>
  <si>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</si>
  <si>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</si>
  <si>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</si>
  <si>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</si>
  <si>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</si>
  <si>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</si>
  <si>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</si>
  <si>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</si>
  <si>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</si>
  <si>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</si>
  <si>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</si>
  <si>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</si>
  <si>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</si>
  <si>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</si>
  <si>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</si>
  <si>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</si>
  <si>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</si>
  <si>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</si>
  <si>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</si>
  <si>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</si>
  <si>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</si>
  <si>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</si>
  <si>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</si>
  <si>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</si>
  <si>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</si>
  <si>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</si>
  <si>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</si>
  <si>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</si>
  <si>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</si>
  <si>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</si>
  <si>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</si>
  <si>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</si>
  <si>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</si>
  <si>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</si>
  <si>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</si>
  <si>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</si>
  <si>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</si>
  <si>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</si>
  <si>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</si>
  <si>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</si>
  <si>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</si>
  <si>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</si>
  <si>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</si>
  <si>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</si>
  <si>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</si>
  <si>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</si>
  <si>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</si>
  <si>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</si>
  <si>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</si>
  <si>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</si>
  <si>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</si>
  <si>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</si>
  <si>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</si>
  <si>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</si>
  <si>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</si>
  <si>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</si>
  <si>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</si>
  <si>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</si>
  <si>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</si>
  <si>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</si>
  <si>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</si>
  <si>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</si>
  <si>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</si>
  <si>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</si>
  <si>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</si>
  <si>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</si>
  <si>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</si>
  <si>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</si>
  <si>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</si>
  <si>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</si>
  <si>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</si>
  <si>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</si>
  <si>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</si>
  <si>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</si>
  <si>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</si>
  <si>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</si>
  <si>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</si>
  <si>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</si>
  <si>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</si>
  <si>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</si>
  <si>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</si>
  <si>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</si>
  <si>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</si>
  <si>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</si>
  <si>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</si>
  <si>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</si>
  <si>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</si>
  <si>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</si>
  <si>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</si>
  <si>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</si>
  <si>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</si>
  <si>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</si>
  <si>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</si>
  <si>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</si>
  <si>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</si>
  <si>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</si>
  <si>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</si>
  <si>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</si>
  <si>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</si>
  <si>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</si>
  <si>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</si>
  <si>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</si>
  <si>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</si>
  <si>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</si>
  <si>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</si>
  <si>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</si>
  <si>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</si>
  <si>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</si>
  <si>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</si>
  <si>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</si>
  <si>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</si>
  <si>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</si>
  <si>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</si>
  <si>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</si>
  <si>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</si>
  <si>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</si>
  <si>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</si>
  <si>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</si>
  <si>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</si>
  <si>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</si>
  <si>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</si>
  <si>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</si>
  <si>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</si>
  <si>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</si>
  <si>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</si>
  <si>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</si>
  <si>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</si>
  <si>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</si>
  <si>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</si>
  <si>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</si>
  <si>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</si>
  <si>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</si>
  <si>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</si>
  <si>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</si>
  <si>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</si>
  <si>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</si>
  <si>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</si>
  <si>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</si>
  <si>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</si>
  <si>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</si>
  <si>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</si>
  <si>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</si>
  <si>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</si>
  <si>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</si>
  <si>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</si>
  <si>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</si>
  <si>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</si>
  <si>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</si>
  <si>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</si>
  <si>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</si>
  <si>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</si>
  <si>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</si>
  <si>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</si>
  <si>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</si>
  <si>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</si>
  <si>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</si>
  <si>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</si>
  <si>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</si>
  <si>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</si>
  <si>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</si>
  <si>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</si>
  <si>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</si>
  <si>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</si>
  <si>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</si>
  <si>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</si>
  <si>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</si>
  <si>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</si>
  <si>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</si>
  <si>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</si>
  <si>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</si>
  <si>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</si>
  <si>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</si>
  <si>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</si>
  <si>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</si>
  <si>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</si>
  <si>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</si>
  <si>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</si>
  <si>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</si>
  <si>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</si>
  <si>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</si>
  <si>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</si>
  <si>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</si>
  <si>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</si>
  <si>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</si>
  <si>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</si>
  <si>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</si>
  <si>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</si>
  <si>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</si>
  <si>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</si>
  <si>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</si>
  <si>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</si>
  <si>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</si>
  <si>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</si>
  <si>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</si>
  <si>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</si>
  <si>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</si>
  <si>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</si>
  <si>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</si>
  <si>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</si>
  <si>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</si>
  <si>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</si>
  <si>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</si>
  <si>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</si>
  <si>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</si>
  <si>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</si>
  <si>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</si>
  <si>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</si>
  <si>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</si>
  <si>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</si>
  <si>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</si>
  <si>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</si>
  <si>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</si>
  <si>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</si>
  <si>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</si>
  <si>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</si>
  <si>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</si>
  <si>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</si>
  <si>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</si>
  <si>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</si>
  <si>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</si>
  <si>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</si>
  <si>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</si>
  <si>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</si>
  <si>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</si>
  <si>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</si>
  <si>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</si>
  <si>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</si>
  <si>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</si>
  <si>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</si>
  <si>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</si>
  <si>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</si>
  <si>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</si>
  <si>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</si>
  <si>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</si>
  <si>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</si>
  <si>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</si>
  <si>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</si>
  <si>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</si>
  <si>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</si>
  <si>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</si>
  <si>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</si>
  <si>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</si>
  <si>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</si>
  <si>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</si>
  <si>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</si>
  <si>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</si>
  <si>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</si>
  <si>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</si>
  <si>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</si>
  <si>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</si>
  <si>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</si>
  <si>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</si>
  <si>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</si>
  <si>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</si>
  <si>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</si>
  <si>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</si>
  <si>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</si>
  <si>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</si>
  <si>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</si>
  <si>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</si>
  <si>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</si>
  <si>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</si>
  <si>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</si>
  <si>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</si>
  <si>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</si>
  <si>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</si>
  <si>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</si>
  <si>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</si>
  <si>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</si>
  <si>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</si>
  <si>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</si>
  <si>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</si>
  <si>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</si>
  <si>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</si>
  <si>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</si>
  <si>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</si>
  <si>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</si>
  <si>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</si>
  <si>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</si>
  <si>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</si>
  <si>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</si>
  <si>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</si>
  <si>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</si>
  <si>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</si>
  <si>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</si>
  <si>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</si>
  <si>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</si>
  <si>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</si>
  <si>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</si>
  <si>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</si>
  <si>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</si>
  <si>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</si>
  <si>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</si>
  <si>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</si>
  <si>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</si>
  <si>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</si>
  <si>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</si>
  <si>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</si>
  <si>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</si>
  <si>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</si>
  <si>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</si>
  <si>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</si>
  <si>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</si>
  <si>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</si>
  <si>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</si>
  <si>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</si>
  <si>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</si>
  <si>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</si>
  <si>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</si>
  <si>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</si>
  <si>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</si>
  <si>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</si>
  <si>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</si>
  <si>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</si>
  <si>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</si>
  <si>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</si>
  <si>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</si>
  <si>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</si>
  <si>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</si>
  <si>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</si>
  <si>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</si>
  <si>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</si>
  <si>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</si>
  <si>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</si>
  <si>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</si>
  <si>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</si>
  <si>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</si>
  <si>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</si>
  <si>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</si>
  <si>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</si>
  <si>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</si>
  <si>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</si>
  <si>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</si>
  <si>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</si>
  <si>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</si>
  <si>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</si>
  <si>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</si>
  <si>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</si>
  <si>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</si>
  <si>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</si>
  <si>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</si>
  <si>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</si>
  <si>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</si>
  <si>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</si>
  <si>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</si>
  <si>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</si>
  <si>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</si>
  <si>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</si>
  <si>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</si>
  <si>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</si>
  <si>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</si>
  <si>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</si>
  <si>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</si>
  <si>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</si>
  <si>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</si>
  <si>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</si>
  <si>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</si>
  <si>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</si>
  <si>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</si>
  <si>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</si>
  <si>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</si>
  <si>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</si>
  <si>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</si>
  <si>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</si>
  <si>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</si>
  <si>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</si>
  <si>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</si>
  <si>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</si>
  <si>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</si>
  <si>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</si>
  <si>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</si>
  <si>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</si>
  <si>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</si>
  <si>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</si>
  <si>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</si>
  <si>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</si>
  <si>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</si>
  <si>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</si>
  <si>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</si>
  <si>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</si>
  <si>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</si>
  <si>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</si>
  <si>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</si>
  <si>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</si>
  <si>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</si>
  <si>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</si>
  <si>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</si>
  <si>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</si>
  <si>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</si>
  <si>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</si>
  <si>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</si>
  <si>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</si>
  <si>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</si>
  <si>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</si>
  <si>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</si>
  <si>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</si>
  <si>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</si>
  <si>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</si>
  <si>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</si>
  <si>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</si>
  <si>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</si>
  <si>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</si>
  <si>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</si>
  <si>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</si>
  <si>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</si>
  <si>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</si>
  <si>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</si>
  <si>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</si>
  <si>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</si>
  <si>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</si>
  <si>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</si>
  <si>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 xml:space="preserve">Приложение № 6г </t>
  </si>
  <si>
    <t>ПРОГНОЗА</t>
  </si>
  <si>
    <t>за общинския дълг (вкл. и намеренията за нов) и разходите за лихви по него за периода 2018-2020 г. на община Брусарци</t>
  </si>
  <si>
    <t>Код по ЕБК:</t>
  </si>
  <si>
    <t>лева</t>
  </si>
  <si>
    <t>РАЗДЕЛИ</t>
  </si>
  <si>
    <t>2017 г.</t>
  </si>
  <si>
    <t>в т.ч.:</t>
  </si>
  <si>
    <t xml:space="preserve">по поети към 01.01.2017 г. дългове </t>
  </si>
  <si>
    <t xml:space="preserve">по поети към 01.01.2018 г. дългове </t>
  </si>
  <si>
    <t xml:space="preserve">по поети към 01.01.2019 г. дългове </t>
  </si>
  <si>
    <t xml:space="preserve">по поети към 01.01.2020 г. дългове </t>
  </si>
  <si>
    <t>А. ИНФОРМАЦИЯ ЗА ДЪЛГА, КОЙТО СЕ ПЛАНИРА И ОТЧИТА В БЮДЖЕТА</t>
  </si>
  <si>
    <t xml:space="preserve">    I. Дълг в началото на периода </t>
  </si>
  <si>
    <t>X</t>
  </si>
  <si>
    <t xml:space="preserve">   II. Движение по дълга за периода:</t>
  </si>
  <si>
    <t xml:space="preserve">         1. по емитирани общински ценни книжа</t>
  </si>
  <si>
    <t xml:space="preserve">- продажба </t>
  </si>
  <si>
    <t xml:space="preserve">- погашения по главници </t>
  </si>
  <si>
    <t xml:space="preserve">- разходи за лихви </t>
  </si>
  <si>
    <t>- получени средства по заема (усвояване)</t>
  </si>
  <si>
    <t>- разходи за лихви</t>
  </si>
  <si>
    <t>- погашения по главници</t>
  </si>
  <si>
    <t xml:space="preserve">         4. по заеми от др.лица от страната, включени в сектор "ДУ" /напр.ФЛАГ, ФЕЕ/</t>
  </si>
  <si>
    <t xml:space="preserve">         6. по фин.лизинги и търговски кредити </t>
  </si>
  <si>
    <t xml:space="preserve">- задължения по финансов лизинг и търговски кредит </t>
  </si>
  <si>
    <t xml:space="preserve">- погашения по финансов лизинг и търговски кредит </t>
  </si>
  <si>
    <t xml:space="preserve">- разходи за лихви по финансов лизинг и търговски кредит </t>
  </si>
  <si>
    <t xml:space="preserve">         7. безлихвени заеми от Централния бюджет </t>
  </si>
  <si>
    <t>- разходи за лихви *</t>
  </si>
  <si>
    <t xml:space="preserve">         8. безлихвени заеми от друг първостепенен разпоредител с бюджет (община)</t>
  </si>
  <si>
    <t xml:space="preserve">         9. безлихвени заеми от ПУДООС </t>
  </si>
  <si>
    <t>- разходи за лихви*</t>
  </si>
  <si>
    <t xml:space="preserve">III. Преоценка на дълга (+/-) </t>
  </si>
  <si>
    <t>IV. Очакван размер на дълга в края на периода /I+II+III/</t>
  </si>
  <si>
    <t>Б. ИНФОРМАЦИЯ ЗА ДЪЛГА, КОЙТО СЕ ПЛАНИРА И ОТЧИТА В СЕС ( напр.заеми, отпускани по реда на ДДС 6/2011 г.)</t>
  </si>
  <si>
    <t xml:space="preserve">   II. Движение по дълга /вкл.и по нов дълг/ за периода:</t>
  </si>
  <si>
    <t xml:space="preserve">   III. Очакван размер на дълга в края на периода /I+II/</t>
  </si>
  <si>
    <t>В. ОБЩО ДЪЛГ (Раздел А.+Раздел Б.)</t>
  </si>
  <si>
    <t xml:space="preserve">  III. Преоценка на дълга (+/-) </t>
  </si>
  <si>
    <t xml:space="preserve">  IV. Очакван размер на дълга в края на периода /I+II+III/</t>
  </si>
  <si>
    <t>Прогноза за 2018 г.</t>
  </si>
  <si>
    <t>Прогноза за 2019 г.</t>
  </si>
  <si>
    <t>Прогноза за 2020 г.</t>
  </si>
  <si>
    <r>
      <t xml:space="preserve">по нови </t>
    </r>
    <r>
      <rPr>
        <b/>
        <i/>
        <sz val="9"/>
        <rFont val="Times New Roman"/>
        <family val="1"/>
      </rPr>
      <t xml:space="preserve">за 2017 г. </t>
    </r>
    <r>
      <rPr>
        <b/>
        <sz val="9"/>
        <rFont val="Times New Roman"/>
        <family val="1"/>
      </rPr>
      <t xml:space="preserve">дългове </t>
    </r>
  </si>
  <si>
    <r>
      <t xml:space="preserve">по нови за </t>
    </r>
    <r>
      <rPr>
        <b/>
        <i/>
        <sz val="9"/>
        <rFont val="Times New Roman"/>
        <family val="1"/>
      </rPr>
      <t>2018 г.</t>
    </r>
    <r>
      <rPr>
        <b/>
        <sz val="9"/>
        <rFont val="Times New Roman"/>
        <family val="1"/>
      </rPr>
      <t xml:space="preserve"> дългове </t>
    </r>
  </si>
  <si>
    <r>
      <t xml:space="preserve">по нови </t>
    </r>
    <r>
      <rPr>
        <b/>
        <i/>
        <sz val="9"/>
        <rFont val="Times New Roman"/>
        <family val="1"/>
      </rPr>
      <t xml:space="preserve">за 2019 г. </t>
    </r>
    <r>
      <rPr>
        <b/>
        <sz val="9"/>
        <rFont val="Times New Roman"/>
        <family val="1"/>
      </rPr>
      <t xml:space="preserve">дългове </t>
    </r>
  </si>
  <si>
    <r>
      <t xml:space="preserve">по нови </t>
    </r>
    <r>
      <rPr>
        <b/>
        <i/>
        <sz val="9"/>
        <rFont val="Times New Roman"/>
        <family val="1"/>
      </rPr>
      <t xml:space="preserve">за 2020 г. </t>
    </r>
    <r>
      <rPr>
        <b/>
        <sz val="9"/>
        <rFont val="Times New Roman"/>
        <family val="1"/>
      </rPr>
      <t xml:space="preserve">дългове </t>
    </r>
  </si>
  <si>
    <r>
      <t xml:space="preserve">         2. по </t>
    </r>
    <r>
      <rPr>
        <u val="single"/>
        <sz val="9"/>
        <rFont val="Times New Roman"/>
        <family val="1"/>
      </rPr>
      <t>външни</t>
    </r>
    <r>
      <rPr>
        <sz val="9"/>
        <rFont val="Times New Roman"/>
        <family val="1"/>
      </rPr>
      <t xml:space="preserve"> заеми /с чуждестранен кредитор/</t>
    </r>
  </si>
  <si>
    <r>
      <t xml:space="preserve">         3. по </t>
    </r>
    <r>
      <rPr>
        <i/>
        <sz val="9"/>
        <rFont val="Times New Roman"/>
        <family val="1"/>
      </rPr>
      <t>банкови</t>
    </r>
    <r>
      <rPr>
        <sz val="9"/>
        <rFont val="Times New Roman"/>
        <family val="1"/>
      </rPr>
      <t xml:space="preserve"> заеми от страната /местен кредитор/</t>
    </r>
  </si>
  <si>
    <r>
      <t xml:space="preserve">         5. по заеми от лица от страната, </t>
    </r>
    <r>
      <rPr>
        <i/>
        <sz val="9"/>
        <rFont val="Times New Roman"/>
        <family val="1"/>
      </rPr>
      <t>НЕ</t>
    </r>
    <r>
      <rPr>
        <sz val="9"/>
        <rFont val="Times New Roman"/>
        <family val="1"/>
      </rPr>
      <t>включени в сектор "ДУ" (търг.дружество и/или др.дружества)</t>
    </r>
  </si>
  <si>
    <t>По приложение № 8 "ПРОГНОЗА ЗА ПЕРИОДА 2018-2020г. НА ПОСТЪПЛЕНИЯТА  ОТ МЕСТНИ ПРИХОДИ И НА РАЗХОДИТЕ ЗА МЕСТНИ  ДЕЙНОСТИ НА ОБЩИНА БРУСАРЦИ от МФ БЮ № 1/08.02.2017</t>
  </si>
  <si>
    <t>По приложение № 6 г. "ПРОГНОЗА ЗА ОБЩИНСКИЯ ДЪЛГ И РАЗХОДИТЕ ЗА ЛИХВИ ПО НЕГО ЗА ПЕРИОДА 2018-2020 г. НА ОБЩИНА БРУСАРЦИ от МФ БЮ № 1/08.02.2017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</si>
  <si>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</si>
  <si>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</si>
  <si>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</si>
  <si>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</si>
  <si>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</si>
  <si>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</si>
  <si>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</si>
  <si>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</si>
  <si>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</si>
  <si>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</si>
  <si>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</si>
  <si>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</si>
  <si>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</si>
  <si>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</si>
  <si>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</si>
  <si>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</si>
  <si>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</si>
  <si>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</si>
  <si>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</si>
  <si>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</si>
  <si>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</si>
  <si>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</si>
  <si>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</si>
  <si>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</si>
  <si>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</si>
  <si>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</si>
  <si>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</si>
  <si>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</si>
  <si>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</si>
  <si>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</si>
  <si>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</si>
  <si>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</si>
  <si>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</si>
  <si>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</si>
  <si>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</si>
  <si>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</si>
  <si>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</si>
  <si>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</si>
  <si>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</si>
  <si>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</si>
  <si>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</si>
  <si>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</si>
  <si>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</si>
  <si>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</si>
  <si>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</si>
  <si>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</si>
  <si>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</si>
  <si>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</si>
  <si>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</si>
  <si>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</si>
  <si>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</si>
  <si>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</si>
  <si>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</si>
  <si>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</si>
  <si>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</si>
  <si>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</si>
  <si>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</si>
  <si>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</si>
  <si>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</si>
  <si>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</si>
  <si>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</si>
  <si>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</si>
  <si>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</si>
  <si>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</si>
  <si>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</si>
  <si>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</si>
  <si>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</si>
  <si>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</si>
  <si>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</si>
  <si>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</si>
  <si>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</si>
  <si>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</si>
  <si>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</si>
  <si>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</si>
  <si>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</si>
  <si>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</si>
  <si>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</si>
  <si>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</si>
  <si>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</si>
  <si>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</si>
  <si>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</si>
  <si>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</si>
  <si>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</si>
  <si>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</si>
  <si>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</si>
  <si>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</si>
  <si>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</si>
  <si>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</si>
  <si>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</si>
  <si>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</si>
  <si>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</si>
  <si>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</si>
  <si>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</si>
  <si>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</si>
  <si>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</si>
  <si>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</si>
  <si>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</si>
  <si>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</si>
  <si>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</si>
  <si>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</si>
  <si>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</si>
  <si>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</si>
  <si>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</si>
  <si>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</si>
  <si>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</si>
  <si>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</si>
  <si>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</si>
  <si>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</si>
  <si>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</si>
  <si>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</si>
  <si>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</si>
  <si>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</si>
  <si>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</si>
  <si>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</si>
  <si>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</si>
  <si>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</si>
  <si>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</si>
  <si>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</si>
  <si>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</si>
  <si>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</si>
  <si>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</si>
  <si>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</si>
  <si>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</si>
  <si>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</si>
  <si>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</si>
  <si>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</si>
  <si>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</si>
  <si>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</si>
  <si>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</si>
  <si>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</si>
  <si>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</si>
  <si>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</si>
  <si>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</si>
  <si>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</si>
  <si>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</si>
  <si>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</si>
  <si>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</si>
  <si>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</si>
  <si>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</si>
  <si>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</si>
  <si>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</si>
  <si>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</si>
  <si>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</si>
  <si>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</si>
  <si>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</si>
  <si>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</si>
  <si>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</si>
  <si>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</si>
  <si>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</si>
  <si>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</si>
  <si>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</si>
  <si>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</si>
  <si>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</si>
  <si>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</si>
  <si>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</si>
  <si>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</si>
  <si>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</si>
  <si>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</si>
  <si>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</si>
  <si>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</si>
  <si>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</si>
  <si>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</si>
  <si>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</si>
  <si>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</si>
  <si>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</si>
  <si>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</si>
  <si>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</si>
  <si>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</si>
  <si>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</si>
  <si>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</si>
  <si>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</si>
  <si>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</si>
  <si>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</si>
  <si>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</si>
  <si>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</si>
  <si>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</si>
  <si>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</si>
  <si>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</si>
  <si>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</si>
  <si>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</si>
  <si>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</si>
  <si>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</si>
  <si>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</si>
  <si>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</si>
  <si>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</si>
  <si>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</si>
  <si>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</si>
  <si>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</si>
  <si>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</si>
  <si>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</si>
  <si>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</si>
  <si>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</si>
  <si>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</si>
  <si>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</si>
  <si>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</si>
  <si>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</si>
  <si>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</si>
  <si>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</si>
  <si>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</si>
  <si>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</si>
  <si>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</si>
  <si>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</si>
  <si>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</si>
  <si>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</si>
  <si>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</si>
  <si>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</si>
  <si>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</si>
  <si>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</si>
  <si>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</si>
  <si>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</si>
  <si>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</si>
  <si>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</si>
  <si>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</si>
  <si>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</si>
  <si>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</si>
  <si>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</si>
  <si>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</si>
  <si>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</si>
  <si>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</si>
  <si>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</si>
  <si>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</si>
  <si>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</si>
  <si>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</si>
  <si>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</si>
  <si>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</si>
  <si>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</si>
  <si>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</si>
  <si>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</si>
  <si>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</si>
  <si>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</si>
  <si>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</si>
  <si>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</si>
  <si>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</si>
  <si>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</si>
  <si>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</si>
  <si>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</si>
  <si>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</si>
  <si>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</si>
  <si>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</si>
  <si>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</si>
  <si>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</si>
  <si>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</si>
  <si>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</si>
  <si>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</si>
  <si>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</si>
  <si>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</si>
  <si>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</si>
  <si>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</si>
  <si>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</si>
  <si>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</si>
  <si>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</si>
  <si>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</si>
  <si>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</si>
  <si>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</si>
  <si>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</si>
  <si>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</si>
  <si>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</si>
  <si>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</si>
  <si>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</si>
  <si>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</si>
  <si>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</si>
  <si>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</si>
  <si>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</si>
  <si>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</si>
  <si>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</si>
  <si>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</si>
  <si>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</si>
  <si>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</si>
  <si>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</si>
  <si>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</si>
  <si>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</si>
  <si>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</si>
  <si>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</si>
  <si>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</si>
  <si>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</si>
  <si>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</si>
  <si>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</si>
  <si>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</si>
  <si>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</si>
  <si>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</si>
  <si>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</si>
  <si>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</si>
  <si>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</si>
  <si>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</si>
  <si>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</si>
  <si>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</si>
  <si>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</si>
  <si>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</si>
  <si>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</si>
  <si>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</si>
  <si>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</si>
  <si>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</si>
  <si>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</si>
  <si>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</si>
  <si>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</si>
  <si>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</si>
  <si>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</si>
  <si>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</si>
  <si>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</si>
  <si>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</si>
  <si>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</si>
  <si>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</si>
  <si>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</si>
  <si>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</si>
  <si>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</si>
  <si>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</si>
  <si>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Годишен отчет</t>
  </si>
  <si>
    <t>Бюджет</t>
  </si>
  <si>
    <t>Прогноза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</si>
  <si>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</si>
  <si>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</si>
  <si>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</si>
  <si>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</si>
  <si>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</si>
  <si>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</si>
  <si>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</si>
  <si>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</si>
  <si>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</si>
  <si>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</si>
  <si>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</si>
  <si>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</si>
  <si>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</si>
  <si>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</si>
  <si>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</si>
  <si>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</si>
  <si>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</si>
  <si>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</si>
  <si>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</si>
  <si>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</si>
  <si>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</si>
  <si>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</si>
  <si>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</si>
  <si>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</si>
  <si>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</si>
  <si>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</si>
  <si>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i12:r150</t>
  </si>
  <si>
    <t>край на група</t>
  </si>
  <si>
    <t>&lt;------          ГРУПА    -  код  по  ЕБК</t>
  </si>
  <si>
    <t>b2224</t>
  </si>
  <si>
    <t>d2105</t>
  </si>
  <si>
    <t>c2400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</si>
  <si>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</si>
  <si>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</si>
  <si>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</si>
  <si>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</si>
  <si>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</si>
  <si>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</si>
  <si>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</si>
  <si>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</si>
  <si>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</si>
  <si>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</si>
  <si>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</si>
  <si>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</si>
  <si>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</si>
  <si>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</si>
  <si>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</si>
  <si>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</si>
  <si>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</si>
  <si>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</si>
  <si>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</si>
  <si>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</si>
  <si>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</si>
  <si>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</si>
  <si>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</si>
  <si>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</si>
  <si>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</si>
  <si>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</si>
  <si>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</si>
  <si>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</si>
  <si>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</si>
  <si>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</si>
  <si>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</si>
  <si>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</si>
  <si>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</si>
  <si>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</si>
  <si>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</si>
  <si>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</si>
  <si>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</si>
  <si>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</si>
  <si>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</si>
  <si>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</si>
  <si>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</si>
  <si>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НАТАША МИХАЙЛОВА МЛАДЕНОВА</t>
  </si>
  <si>
    <t>ИЗГОТВИЛ:</t>
  </si>
  <si>
    <t>ДАФИНА ОНИКОВА</t>
  </si>
  <si>
    <t>СТ. СПЕЦИАЛИСТ БЮДЖЕТ И ФИНАНСИ</t>
  </si>
  <si>
    <t>СЪГЛАСУВАЛ:</t>
  </si>
  <si>
    <t>адв. ЦВЕТАН ДИМИТРОВ</t>
  </si>
  <si>
    <t>ВНОСИТЕЛ: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</si>
  <si>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</si>
  <si>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</si>
  <si>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</si>
  <si>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</si>
  <si>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</si>
  <si>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</si>
  <si>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</si>
  <si>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</si>
  <si>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</si>
  <si>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</si>
  <si>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</si>
  <si>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</si>
  <si>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</si>
  <si>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</si>
  <si>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</si>
  <si>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</si>
  <si>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</si>
  <si>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</si>
  <si>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</si>
  <si>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</si>
  <si>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</si>
  <si>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</si>
  <si>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</si>
  <si>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</si>
  <si>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</si>
  <si>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</si>
  <si>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</si>
  <si>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</si>
  <si>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</si>
  <si>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</si>
  <si>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</si>
  <si>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</si>
  <si>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</si>
  <si>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</si>
  <si>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</si>
  <si>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</si>
  <si>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</si>
  <si>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</si>
  <si>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</si>
  <si>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Имуществени и други местни данъци :</t>
  </si>
  <si>
    <t>Приходи и доходи от собственост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</si>
  <si>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</si>
  <si>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</si>
  <si>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</si>
  <si>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Общински такси</t>
  </si>
  <si>
    <t>27-05</t>
  </si>
  <si>
    <t>27-07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</si>
  <si>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</si>
  <si>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</si>
  <si>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</si>
  <si>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</si>
  <si>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</si>
  <si>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</si>
  <si>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</si>
  <si>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</si>
  <si>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</si>
  <si>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</si>
  <si>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</si>
  <si>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</si>
  <si>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</si>
  <si>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</si>
  <si>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</si>
  <si>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</si>
  <si>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</si>
  <si>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</si>
  <si>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</si>
  <si>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</si>
  <si>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</si>
  <si>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</si>
  <si>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 xml:space="preserve">                                    ОБЩИНА</t>
    </r>
    <r>
      <rPr>
        <b/>
        <sz val="18"/>
        <rFont val="Avalon"/>
        <family val="0"/>
      </rPr>
      <t xml:space="preserve">  </t>
    </r>
    <r>
      <rPr>
        <b/>
        <sz val="18"/>
        <rFont val="Times New Roman"/>
        <family val="1"/>
      </rPr>
      <t>БРУСАРЦИ</t>
    </r>
  </si>
  <si>
    <t xml:space="preserve">                                            3680 гр.БРУСАРЦИ, ул.„Георги Димитров“ № 85,  тел. 09783 / 22-11, факс. 09783 / 29-11,</t>
  </si>
  <si>
    <t xml:space="preserve">                                 www.brusartsi.com, e-mail:  brusartsi_adm@abv.bg</t>
  </si>
  <si>
    <t>Изх. № ………………..........................</t>
  </si>
  <si>
    <t>ДО</t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</si>
  <si>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</si>
  <si>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</si>
  <si>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</si>
  <si>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</si>
  <si>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</si>
  <si>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</si>
  <si>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</si>
  <si>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</si>
  <si>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</si>
  <si>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</si>
  <si>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</si>
  <si>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</si>
  <si>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</si>
  <si>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</si>
  <si>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</si>
  <si>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</si>
  <si>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</si>
  <si>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</si>
  <si>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</si>
  <si>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</si>
  <si>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</si>
  <si>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</si>
  <si>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</si>
  <si>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</si>
  <si>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</si>
  <si>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</si>
  <si>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</si>
  <si>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</si>
  <si>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</si>
  <si>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</si>
  <si>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</si>
  <si>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</si>
  <si>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</si>
  <si>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</si>
  <si>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</si>
  <si>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</si>
  <si>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</si>
  <si>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</si>
  <si>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</si>
  <si>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</si>
  <si>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</si>
  <si>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</si>
  <si>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</si>
  <si>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</si>
  <si>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</si>
  <si>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</si>
  <si>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</si>
  <si>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</si>
  <si>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</si>
  <si>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</si>
  <si>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</si>
  <si>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</si>
  <si>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</si>
  <si>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</si>
  <si>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</si>
  <si>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- получени трансфери (+)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</si>
  <si>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</si>
  <si>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</si>
  <si>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</si>
  <si>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</si>
  <si>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</si>
  <si>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</si>
  <si>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</si>
  <si>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</si>
  <si>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</si>
  <si>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</si>
  <si>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</si>
  <si>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</si>
  <si>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</si>
  <si>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</si>
  <si>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</si>
  <si>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</si>
  <si>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</si>
  <si>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</si>
  <si>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</si>
  <si>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</si>
  <si>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</si>
  <si>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</si>
  <si>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</si>
  <si>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</si>
  <si>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</si>
  <si>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</si>
  <si>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</si>
  <si>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</si>
  <si>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</si>
  <si>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</si>
  <si>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</si>
  <si>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</si>
  <si>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</si>
  <si>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</si>
  <si>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</si>
  <si>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</si>
  <si>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</si>
  <si>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</si>
  <si>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</si>
  <si>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</si>
  <si>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</si>
  <si>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</si>
  <si>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</si>
  <si>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</si>
  <si>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</si>
  <si>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</si>
  <si>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</si>
  <si>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</si>
  <si>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</si>
  <si>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</si>
  <si>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</si>
  <si>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</si>
  <si>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</si>
  <si>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</si>
  <si>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</si>
  <si>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</si>
  <si>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</si>
  <si>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</si>
  <si>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</si>
  <si>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</si>
  <si>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</si>
  <si>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</si>
  <si>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I. ПРИХОДИ</t>
  </si>
  <si>
    <t>Проектобюджет</t>
  </si>
  <si>
    <t>Н А И М Е Н О В А Н И Е    Н А    П Р И Х О Д И Т Е</t>
  </si>
  <si>
    <t>Други данъци</t>
  </si>
  <si>
    <t xml:space="preserve"> такси за притежаване на куче</t>
  </si>
  <si>
    <t>Други обмщински такси</t>
  </si>
  <si>
    <r>
      <t>глоби</t>
    </r>
    <r>
      <rPr>
        <sz val="10"/>
        <rFont val="Albertus MT"/>
        <family val="1"/>
      </rPr>
      <t>,</t>
    </r>
    <r>
      <rPr>
        <i/>
        <sz val="10"/>
        <rFont val="Albertus MT"/>
        <family val="1"/>
      </rPr>
      <t xml:space="preserve"> </t>
    </r>
    <r>
      <rPr>
        <sz val="10"/>
        <rFont val="Albertus MT"/>
        <family val="1"/>
      </rPr>
      <t>санкции, неустойки, н-ни лихви, об-ния начети</t>
    </r>
  </si>
  <si>
    <t>Други неданъчни приходи</t>
  </si>
  <si>
    <r>
      <t>други</t>
    </r>
    <r>
      <rPr>
        <sz val="10"/>
        <rFont val="Albertus MT"/>
        <family val="1"/>
      </rPr>
      <t xml:space="preserve"> неданъчни приходи</t>
    </r>
  </si>
  <si>
    <t xml:space="preserve">Постъпления от продажба на нефинансови активи </t>
  </si>
  <si>
    <t>40-22</t>
  </si>
  <si>
    <t>постъпления от продажба на сгради</t>
  </si>
  <si>
    <t>I. ОБЩО ПРИХОДИ</t>
  </si>
  <si>
    <r>
      <t>II. ТРАНСФЕРИ</t>
    </r>
    <r>
      <rPr>
        <sz val="10"/>
        <rFont val="Albertus MT"/>
        <family val="1"/>
      </rPr>
      <t xml:space="preserve"> </t>
    </r>
  </si>
  <si>
    <t>А) ТРАНСФЕРИ М/У ЦЕНТРАЛНИЯ БЮДЖЕТ  И  ДРУГИ  БЮДЖЕТИ</t>
  </si>
  <si>
    <t>III. ОБЩО</t>
  </si>
  <si>
    <t>Б) ТРАНСФЕРИ М/У БЮДЖЕТНИ  И ИЗВЪНБЮДЖЕТИ</t>
  </si>
  <si>
    <t>Трансфери (субсидии, вноски) между бюджетни и извънбюджетни сметки/фондове (нето)</t>
  </si>
  <si>
    <t>62-02</t>
  </si>
  <si>
    <t>-предоставени трансфери (-)</t>
  </si>
  <si>
    <t>Трансфери от/за държавни предприятия, включени в консолидираната фискална програма</t>
  </si>
  <si>
    <t>IV. ОБЩО</t>
  </si>
  <si>
    <t xml:space="preserve">В) ВРЕМЕННИ БЕЗЛИХВЕНИ ЗАЕМИ </t>
  </si>
  <si>
    <t>ІІ. ОБЩО ТРАНСФЕРИ</t>
  </si>
  <si>
    <t>ІII. ОПЕРАЦИИ С ФИНАНСОВИ АКТИВИ И ПАСИВИ</t>
  </si>
  <si>
    <r>
      <t xml:space="preserve">Депозити и средства по сметки - </t>
    </r>
    <r>
      <rPr>
        <b/>
        <i/>
        <sz val="10"/>
        <color indexed="12"/>
        <rFont val="Albertus MT"/>
        <family val="1"/>
      </rPr>
      <t>нето</t>
    </r>
    <r>
      <rPr>
        <b/>
        <sz val="10"/>
        <color indexed="12"/>
        <rFont val="Albertus MT"/>
        <family val="1"/>
      </rPr>
      <t xml:space="preserve"> (+/-) </t>
    </r>
  </si>
  <si>
    <t>VII. ОБЩО ОПЕРАЦИИ С ФИНАНСОВИ АКТИВИ И ПАСИВИ</t>
  </si>
  <si>
    <t>ВСИЧКО МЕСТНИ ПРИХОДИ  (І+ІІ+ІІІ)</t>
  </si>
  <si>
    <t>Функция</t>
  </si>
  <si>
    <t>Група</t>
  </si>
  <si>
    <t>V. РАЗХОДИ ЗА МЕСТНИ ДЕЙНОСТИ</t>
  </si>
  <si>
    <t>НАИМЕНОВАНИЕ</t>
  </si>
  <si>
    <t>І. Функция Общи държавни служби</t>
  </si>
  <si>
    <t>Изпълнителни и законодателни органи</t>
  </si>
  <si>
    <t>ІІІ. Функция Образование</t>
  </si>
  <si>
    <t>Образование</t>
  </si>
  <si>
    <t>IV. Здравеопазване</t>
  </si>
  <si>
    <t>Други дейности по здравеопазването</t>
  </si>
  <si>
    <t>V. Функция Социално осигуряване, подпомагане и грижи</t>
  </si>
  <si>
    <t xml:space="preserve">            На основание чл. 82, ал. 1, от Закона за Публичните финанси и във връзка с БЮ №1 от 08.02.2017 съгласно т.2.1.3. и т. 2.1.5.н от решение № 37 на Министерски съвет от 19.01.2017г. за бюджетна процедура 2018г. и  чл. 28, ал. 1 от Наредбата за условията и реда за съставянето на бюджетна прогноза за местните дейности за следващите три години, за съставяне, изпълнение и отчитане на бюджета на Община Брусарци, и във връзка с чл. 21, ал. 1, т. 6 и ал.2 от ЗМСМА, Общински съвет Брусарци</t>
  </si>
  <si>
    <t>Програми, д/сти и служби по соц.осигуряване, подпомагане и заетостта</t>
  </si>
  <si>
    <t>VІ. Функция Жилищно строителство, БКС и опазване на окол.среда</t>
  </si>
  <si>
    <t>Жилищно строителство, благоустроиство, комунално стопанство</t>
  </si>
  <si>
    <t>Опазване на околната среда</t>
  </si>
  <si>
    <t>VІІ. Функция Почивно дело, култура, религиозни дейности</t>
  </si>
  <si>
    <t>Физическа култура и спорт</t>
  </si>
  <si>
    <t>Култура</t>
  </si>
  <si>
    <t>VІІІ. Функция Икономически дейности и услуги</t>
  </si>
  <si>
    <t>Транспорт и съобщения</t>
  </si>
  <si>
    <t>Други дейности по икономиката</t>
  </si>
  <si>
    <t>ВСИЧКО МЕСТНИ РАЗХОДИ</t>
  </si>
  <si>
    <t>отчет 2016</t>
  </si>
  <si>
    <t>Трансфери  между бюджети (нето)</t>
  </si>
  <si>
    <t>Получени трансфери  от ЦБ (нето)</t>
  </si>
  <si>
    <t>Временни безлихвени заеми м/у бюджети (нето)</t>
  </si>
  <si>
    <t>Вр-ни без-ни заеми м/у бюджети и извънбюджетни см/ки (нето)</t>
  </si>
  <si>
    <t>получени от общини целеви трансфери от ЦБ за капиталови разходи (+)</t>
  </si>
  <si>
    <r>
      <t>обща изравнителна субсидия  за местни дейности</t>
    </r>
    <r>
      <rPr>
        <sz val="10"/>
        <rFont val="Albertus MT"/>
        <family val="1"/>
      </rPr>
      <t xml:space="preserve"> от ЦБ за общини (+)</t>
    </r>
  </si>
  <si>
    <r>
      <t xml:space="preserve">внесен </t>
    </r>
    <r>
      <rPr>
        <i/>
        <sz val="10"/>
        <rFont val="Albertus MT"/>
        <family val="1"/>
      </rPr>
      <t>данък върху п-дите от стоп.д/ст</t>
    </r>
    <r>
      <rPr>
        <sz val="10"/>
        <rFont val="Albertus MT"/>
        <family val="1"/>
      </rPr>
      <t xml:space="preserve"> (-)</t>
    </r>
  </si>
  <si>
    <r>
      <t xml:space="preserve">за ползване на </t>
    </r>
    <r>
      <rPr>
        <i/>
        <sz val="10"/>
        <rFont val="Albertus MT"/>
        <family val="1"/>
      </rPr>
      <t>детски градини</t>
    </r>
  </si>
  <si>
    <r>
      <t xml:space="preserve">за ползване на </t>
    </r>
    <r>
      <rPr>
        <i/>
        <sz val="10"/>
        <rFont val="Albertus MT"/>
        <family val="1"/>
      </rPr>
      <t>пазари</t>
    </r>
    <r>
      <rPr>
        <sz val="10"/>
        <rFont val="Albertus MT"/>
        <family val="1"/>
      </rPr>
      <t>, панаири, тротоари, улични платна и др.</t>
    </r>
  </si>
  <si>
    <r>
      <t xml:space="preserve">за </t>
    </r>
    <r>
      <rPr>
        <i/>
        <sz val="10"/>
        <rFont val="Albertus MT"/>
        <family val="1"/>
      </rPr>
      <t>битови отпадъци</t>
    </r>
  </si>
  <si>
    <r>
      <t xml:space="preserve">за </t>
    </r>
    <r>
      <rPr>
        <i/>
        <sz val="10"/>
        <rFont val="Albertus MT"/>
        <family val="1"/>
      </rPr>
      <t>технически услуги</t>
    </r>
  </si>
  <si>
    <r>
      <t xml:space="preserve">за </t>
    </r>
    <r>
      <rPr>
        <i/>
        <sz val="10"/>
        <rFont val="Albertus MT"/>
        <family val="1"/>
      </rPr>
      <t>административни услуги</t>
    </r>
  </si>
  <si>
    <r>
      <t xml:space="preserve">приходи от </t>
    </r>
    <r>
      <rPr>
        <i/>
        <sz val="10"/>
        <rFont val="Albertus MT"/>
        <family val="1"/>
      </rPr>
      <t>дивиденти</t>
    </r>
  </si>
  <si>
    <r>
      <t xml:space="preserve">нетни приходи от продажби на </t>
    </r>
    <r>
      <rPr>
        <i/>
        <sz val="10"/>
        <rFont val="Albertus MT"/>
        <family val="1"/>
      </rPr>
      <t>услуги, стоки и продукция</t>
    </r>
  </si>
  <si>
    <r>
      <t xml:space="preserve">приходи от </t>
    </r>
    <r>
      <rPr>
        <i/>
        <sz val="10"/>
        <rFont val="Albertus MT"/>
        <family val="1"/>
      </rPr>
      <t>наеми на имущество</t>
    </r>
  </si>
  <si>
    <r>
      <t xml:space="preserve">приходи от </t>
    </r>
    <r>
      <rPr>
        <i/>
        <sz val="10"/>
        <rFont val="Albertus MT"/>
        <family val="1"/>
      </rPr>
      <t>наеми на земя</t>
    </r>
  </si>
  <si>
    <r>
      <t xml:space="preserve">данък върху </t>
    </r>
    <r>
      <rPr>
        <i/>
        <sz val="10"/>
        <rFont val="Albertus MT"/>
        <family val="1"/>
      </rPr>
      <t>недвижими имоти</t>
    </r>
  </si>
  <si>
    <r>
      <t xml:space="preserve">данък върху </t>
    </r>
    <r>
      <rPr>
        <i/>
        <sz val="10"/>
        <rFont val="Albertus MT"/>
        <family val="1"/>
      </rPr>
      <t>превозните средства</t>
    </r>
  </si>
  <si>
    <r>
      <t>окончателен годишен (</t>
    </r>
    <r>
      <rPr>
        <i/>
        <sz val="10"/>
        <rFont val="Albertus MT"/>
        <family val="1"/>
      </rPr>
      <t>патентен</t>
    </r>
    <r>
      <rPr>
        <sz val="10"/>
        <rFont val="Albertus MT"/>
        <family val="1"/>
      </rPr>
      <t>) данък</t>
    </r>
  </si>
  <si>
    <t xml:space="preserve">данък при придобиване на имущество </t>
  </si>
  <si>
    <r>
      <t xml:space="preserve">приходи от </t>
    </r>
    <r>
      <rPr>
        <i/>
        <sz val="10"/>
        <rFont val="Albertus MT"/>
        <family val="1"/>
      </rPr>
      <t>лихви</t>
    </r>
    <r>
      <rPr>
        <sz val="10"/>
        <rFont val="Albertus MT"/>
        <family val="1"/>
      </rPr>
      <t xml:space="preserve"> по текущи банкови </t>
    </r>
    <r>
      <rPr>
        <i/>
        <sz val="10"/>
        <rFont val="Albertus MT"/>
        <family val="1"/>
      </rPr>
      <t>см-ки</t>
    </r>
  </si>
  <si>
    <r>
      <t xml:space="preserve">за ползване на </t>
    </r>
    <r>
      <rPr>
        <i/>
        <sz val="10"/>
        <rFont val="Albertus MT"/>
        <family val="1"/>
      </rPr>
      <t>ДСП</t>
    </r>
    <r>
      <rPr>
        <sz val="10"/>
        <rFont val="Albertus MT"/>
        <family val="1"/>
      </rPr>
      <t xml:space="preserve">и други </t>
    </r>
    <r>
      <rPr>
        <i/>
        <sz val="10"/>
        <rFont val="Albertus MT"/>
        <family val="1"/>
      </rPr>
      <t>услуги</t>
    </r>
  </si>
  <si>
    <t>трансфери между бюджети - получени (+)</t>
  </si>
  <si>
    <t>трансфери между бюджети - предоставени(-)</t>
  </si>
  <si>
    <t>остатък по сметки от предходния период (+)</t>
  </si>
  <si>
    <t>наличност по сметки в края на периода (-)</t>
  </si>
  <si>
    <t>Приема бюджетна прогноза за местните дейности за периода 2018 - 2020г.на Община Брусарци</t>
  </si>
  <si>
    <r>
      <t>ОТНОСНО:</t>
    </r>
    <r>
      <rPr>
        <b/>
        <sz val="12"/>
        <rFont val="Times New Roman"/>
        <family val="1"/>
      </rPr>
      <t xml:space="preserve">  ПРИЕМАНЕТО НА  ПРОГНОЗА ЗА ПЕРИОДА 2018-2020г. НА ПОСТЪПЛЕНИЯТА  ОТ МЕСТНИ ПРИХОДИ И НА РАЗХОДИТЕ ЗА МЕСТНИ  ДЕЙНОСТИ НА ОБЩИНА БРУСАРЦИ</t>
    </r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</si>
  <si>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</si>
  <si>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</si>
  <si>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</si>
  <si>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</si>
  <si>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</si>
  <si>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</si>
  <si>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</si>
  <si>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</si>
  <si>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</si>
  <si>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</si>
  <si>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</si>
  <si>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</si>
  <si>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</si>
  <si>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</si>
  <si>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</si>
  <si>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</si>
  <si>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</si>
  <si>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</si>
  <si>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</si>
  <si>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</si>
  <si>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</si>
  <si>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</si>
  <si>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</si>
  <si>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</si>
  <si>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</si>
  <si>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</si>
  <si>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</si>
  <si>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</si>
  <si>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</si>
  <si>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за периода от </t>
  </si>
  <si>
    <t>под-§§</t>
  </si>
  <si>
    <t>Данък върху доходите на физически лица: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</si>
  <si>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</si>
  <si>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</si>
  <si>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</si>
  <si>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</si>
  <si>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</si>
  <si>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</si>
  <si>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</si>
  <si>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</si>
  <si>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</si>
  <si>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</si>
  <si>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</si>
  <si>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</si>
  <si>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</si>
  <si>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</si>
  <si>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</si>
  <si>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</si>
  <si>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</si>
  <si>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</si>
  <si>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</si>
  <si>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</si>
  <si>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</si>
  <si>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</si>
  <si>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</si>
  <si>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</si>
  <si>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</si>
  <si>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</si>
  <si>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</si>
  <si>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</si>
  <si>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</si>
  <si>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</si>
  <si>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</si>
  <si>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</si>
  <si>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</si>
  <si>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</si>
  <si>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</si>
  <si>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27-10</t>
  </si>
  <si>
    <t>27-11</t>
  </si>
  <si>
    <t>27-17</t>
  </si>
  <si>
    <t>27-29</t>
  </si>
  <si>
    <t>Глоби, санкции и наказателни лихви</t>
  </si>
  <si>
    <t xml:space="preserve">Внесени ДДС и други данъци върху продажбите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</si>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</sst>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</numFmts>
  <fonts count="1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6"/>
      <name val="Times New Roman CYR"/>
      <family val="1"/>
    </font>
    <font>
      <sz val="12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2"/>
      <color indexed="9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9"/>
      <name val="Hebar"/>
      <family val="0"/>
    </font>
    <font>
      <b/>
      <sz val="18"/>
      <name val="Times New Roman"/>
      <family val="1"/>
    </font>
    <font>
      <b/>
      <sz val="18"/>
      <name val="Avalon"/>
      <family val="0"/>
    </font>
    <font>
      <sz val="18"/>
      <name val="Arial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3"/>
      <name val="Hebar"/>
      <family val="0"/>
    </font>
    <font>
      <b/>
      <sz val="10"/>
      <color indexed="12"/>
      <name val="Albertus MT"/>
      <family val="1"/>
    </font>
    <font>
      <b/>
      <i/>
      <sz val="10"/>
      <name val="Albertus MT"/>
      <family val="1"/>
    </font>
    <font>
      <b/>
      <sz val="10"/>
      <name val="Albertus MT"/>
      <family val="1"/>
    </font>
    <font>
      <sz val="8"/>
      <name val="Albertus MT"/>
      <family val="1"/>
    </font>
    <font>
      <sz val="10"/>
      <name val="Albertus MT"/>
      <family val="1"/>
    </font>
    <font>
      <sz val="10"/>
      <color indexed="12"/>
      <name val="Albertus MT"/>
      <family val="1"/>
    </font>
    <font>
      <i/>
      <sz val="10"/>
      <name val="Albertus MT"/>
      <family val="1"/>
    </font>
    <font>
      <b/>
      <i/>
      <sz val="10"/>
      <color indexed="12"/>
      <name val="Albertus MT"/>
      <family val="1"/>
    </font>
    <font>
      <sz val="10"/>
      <color indexed="8"/>
      <name val="Albertus MT"/>
      <family val="1"/>
    </font>
    <font>
      <sz val="10"/>
      <color indexed="9"/>
      <name val="Albertus MT"/>
      <family val="1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u val="single"/>
      <sz val="9"/>
      <name val="Times New Roman"/>
      <family val="1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1" applyNumberFormat="0" applyAlignment="0" applyProtection="0"/>
    <xf numFmtId="0" fontId="64" fillId="17" borderId="2" applyNumberFormat="0" applyAlignment="0" applyProtection="0"/>
    <xf numFmtId="0" fontId="65" fillId="0" borderId="0" applyNumberFormat="0" applyFill="0" applyBorder="0" applyAlignment="0" applyProtection="0"/>
    <xf numFmtId="0" fontId="67" fillId="6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6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4" borderId="7" applyNumberFormat="0" applyFont="0" applyAlignment="0" applyProtection="0"/>
    <xf numFmtId="0" fontId="77" fillId="16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7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10" fillId="18" borderId="0" xfId="52" applyFont="1" applyFill="1" applyAlignment="1">
      <alignment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>
      <alignment wrapText="1"/>
      <protection/>
    </xf>
    <xf numFmtId="3" fontId="18" fillId="0" borderId="0" xfId="52" applyNumberFormat="1" applyFont="1" applyAlignment="1">
      <alignment/>
      <protection/>
    </xf>
    <xf numFmtId="0" fontId="17" fillId="0" borderId="0" xfId="52">
      <alignment/>
      <protection/>
    </xf>
    <xf numFmtId="0" fontId="7" fillId="0" borderId="0" xfId="52" applyFont="1" applyAlignment="1">
      <alignment/>
      <protection/>
    </xf>
    <xf numFmtId="0" fontId="18" fillId="19" borderId="0" xfId="52" applyFont="1" applyFill="1">
      <alignment/>
      <protection/>
    </xf>
    <xf numFmtId="180" fontId="18" fillId="0" borderId="0" xfId="52" applyNumberFormat="1" applyFont="1">
      <alignment/>
      <protection/>
    </xf>
    <xf numFmtId="0" fontId="18" fillId="19" borderId="0" xfId="52" applyFont="1" applyFill="1" applyBorder="1">
      <alignment/>
      <protection/>
    </xf>
    <xf numFmtId="3" fontId="16" fillId="19" borderId="0" xfId="52" applyNumberFormat="1" applyFont="1" applyFill="1" applyBorder="1" applyAlignment="1">
      <alignment horizontal="right"/>
      <protection/>
    </xf>
    <xf numFmtId="0" fontId="17" fillId="19" borderId="0" xfId="52" applyFill="1" applyBorder="1">
      <alignment/>
      <protection/>
    </xf>
    <xf numFmtId="0" fontId="18" fillId="0" borderId="0" xfId="52" applyFont="1" applyFill="1">
      <alignment/>
      <protection/>
    </xf>
    <xf numFmtId="0" fontId="20" fillId="18" borderId="0" xfId="52" applyFont="1" applyFill="1" applyAlignment="1">
      <alignment vertical="center"/>
      <protection/>
    </xf>
    <xf numFmtId="0" fontId="7" fillId="0" borderId="0" xfId="52" applyFont="1" applyAlignment="1">
      <alignment horizontal="center" wrapText="1"/>
      <protection/>
    </xf>
    <xf numFmtId="0" fontId="30" fillId="0" borderId="0" xfId="58" applyFont="1" applyFill="1" applyBorder="1" applyAlignment="1" quotePrefix="1">
      <alignment horizontal="right" vertical="center"/>
      <protection/>
    </xf>
    <xf numFmtId="0" fontId="5" fillId="16" borderId="0" xfId="52" applyFont="1" applyFill="1" applyBorder="1" applyAlignment="1">
      <alignment vertical="center"/>
      <protection/>
    </xf>
    <xf numFmtId="177" fontId="10" fillId="4" borderId="10" xfId="52" applyNumberFormat="1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 locked="0"/>
    </xf>
    <xf numFmtId="3" fontId="5" fillId="16" borderId="12" xfId="52" applyNumberFormat="1" applyFont="1" applyFill="1" applyBorder="1" applyAlignment="1" applyProtection="1">
      <alignment horizontal="right" vertical="center"/>
      <protection locked="0"/>
    </xf>
    <xf numFmtId="186" fontId="81" fillId="5" borderId="13" xfId="52" applyNumberFormat="1" applyFont="1" applyFill="1" applyBorder="1" applyAlignment="1" applyProtection="1">
      <alignment horizontal="center" vertical="center"/>
      <protection/>
    </xf>
    <xf numFmtId="3" fontId="5" fillId="16" borderId="14" xfId="52" applyNumberFormat="1" applyFont="1" applyFill="1" applyBorder="1" applyAlignment="1" applyProtection="1">
      <alignment horizontal="right" vertical="center"/>
      <protection locked="0"/>
    </xf>
    <xf numFmtId="3" fontId="5" fillId="16" borderId="15" xfId="52" applyNumberFormat="1" applyFont="1" applyFill="1" applyBorder="1" applyAlignment="1" applyProtection="1">
      <alignment horizontal="right" vertical="center"/>
      <protection locked="0"/>
    </xf>
    <xf numFmtId="186" fontId="81" fillId="5" borderId="16" xfId="52" applyNumberFormat="1" applyFont="1" applyFill="1" applyBorder="1" applyAlignment="1" applyProtection="1">
      <alignment horizontal="center" vertical="center"/>
      <protection/>
    </xf>
    <xf numFmtId="3" fontId="5" fillId="16" borderId="17" xfId="52" applyNumberFormat="1" applyFont="1" applyFill="1" applyBorder="1" applyAlignment="1" applyProtection="1">
      <alignment horizontal="right" vertical="center"/>
      <protection locked="0"/>
    </xf>
    <xf numFmtId="3" fontId="5" fillId="16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19" xfId="52" applyNumberFormat="1" applyFont="1" applyFill="1" applyBorder="1" applyAlignment="1" applyProtection="1">
      <alignment horizontal="right" vertical="center"/>
      <protection locked="0"/>
    </xf>
    <xf numFmtId="3" fontId="5" fillId="16" borderId="20" xfId="52" applyNumberFormat="1" applyFont="1" applyFill="1" applyBorder="1" applyAlignment="1" applyProtection="1">
      <alignment horizontal="right" vertical="center"/>
      <protection locked="0"/>
    </xf>
    <xf numFmtId="186" fontId="81" fillId="5" borderId="21" xfId="52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177" fontId="82" fillId="4" borderId="2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10" fillId="16" borderId="0" xfId="52" applyFont="1" applyFill="1" applyAlignment="1" applyProtection="1" quotePrefix="1">
      <alignment vertical="center"/>
      <protection/>
    </xf>
    <xf numFmtId="0" fontId="7" fillId="0" borderId="0" xfId="58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3" fontId="7" fillId="16" borderId="0" xfId="52" applyNumberFormat="1" applyFont="1" applyFill="1" applyAlignment="1" applyProtection="1">
      <alignment horizontal="right" vertical="center"/>
      <protection/>
    </xf>
    <xf numFmtId="0" fontId="83" fillId="7" borderId="23" xfId="52" applyFont="1" applyFill="1" applyBorder="1" applyAlignment="1" applyProtection="1">
      <alignment vertical="center"/>
      <protection/>
    </xf>
    <xf numFmtId="0" fontId="83" fillId="7" borderId="24" xfId="52" applyFont="1" applyFill="1" applyBorder="1" applyAlignment="1" applyProtection="1">
      <alignment horizontal="center" vertical="center"/>
      <protection/>
    </xf>
    <xf numFmtId="0" fontId="84" fillId="7" borderId="25" xfId="52" applyFont="1" applyFill="1" applyBorder="1" applyAlignment="1" applyProtection="1">
      <alignment horizontal="center" vertical="center" wrapText="1"/>
      <protection/>
    </xf>
    <xf numFmtId="0" fontId="85" fillId="7" borderId="26" xfId="52" applyFont="1" applyFill="1" applyBorder="1" applyAlignment="1" applyProtection="1">
      <alignment horizontal="center" vertical="center"/>
      <protection/>
    </xf>
    <xf numFmtId="0" fontId="85" fillId="7" borderId="27" xfId="52" applyFont="1" applyFill="1" applyBorder="1" applyAlignment="1" applyProtection="1">
      <alignment horizontal="center" vertical="center"/>
      <protection/>
    </xf>
    <xf numFmtId="0" fontId="9" fillId="0" borderId="28" xfId="58" applyFont="1" applyFill="1" applyBorder="1" applyAlignment="1" applyProtection="1">
      <alignment horizontal="center" vertical="center" wrapText="1"/>
      <protection/>
    </xf>
    <xf numFmtId="0" fontId="5" fillId="16" borderId="29" xfId="52" applyFont="1" applyFill="1" applyBorder="1" applyAlignment="1" applyProtection="1">
      <alignment horizontal="left" vertical="center"/>
      <protection/>
    </xf>
    <xf numFmtId="0" fontId="5" fillId="16" borderId="30" xfId="52" applyFont="1" applyFill="1" applyBorder="1" applyAlignment="1" applyProtection="1">
      <alignment horizontal="center" vertical="center"/>
      <protection/>
    </xf>
    <xf numFmtId="0" fontId="83" fillId="16" borderId="31" xfId="52" applyFont="1" applyFill="1" applyBorder="1" applyAlignment="1" applyProtection="1">
      <alignment horizontal="left" vertical="center" wrapText="1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79" fontId="35" fillId="4" borderId="32" xfId="58" applyNumberFormat="1" applyFont="1" applyFill="1" applyBorder="1" applyAlignment="1" applyProtection="1" quotePrefix="1">
      <alignment horizontal="right" vertical="center"/>
      <protection/>
    </xf>
    <xf numFmtId="3" fontId="83" fillId="4" borderId="33" xfId="52" applyNumberFormat="1" applyFont="1" applyFill="1" applyBorder="1" applyAlignment="1" applyProtection="1">
      <alignment horizontal="right" vertical="center"/>
      <protection/>
    </xf>
    <xf numFmtId="3" fontId="83" fillId="4" borderId="10" xfId="52" applyNumberFormat="1" applyFont="1" applyFill="1" applyBorder="1" applyAlignment="1" applyProtection="1">
      <alignment horizontal="right" vertical="center"/>
      <protection/>
    </xf>
    <xf numFmtId="3" fontId="83" fillId="4" borderId="31" xfId="52" applyNumberFormat="1" applyFont="1" applyFill="1" applyBorder="1" applyAlignment="1" applyProtection="1">
      <alignment horizontal="right" vertical="center"/>
      <protection/>
    </xf>
    <xf numFmtId="0" fontId="5" fillId="16" borderId="34" xfId="58" applyFont="1" applyFill="1" applyBorder="1" applyAlignment="1" applyProtection="1">
      <alignment horizontal="right" vertical="center"/>
      <protection/>
    </xf>
    <xf numFmtId="179" fontId="9" fillId="16" borderId="12" xfId="58" applyNumberFormat="1" applyFont="1" applyFill="1" applyBorder="1" applyAlignment="1" applyProtection="1" quotePrefix="1">
      <alignment horizontal="right" vertical="center"/>
      <protection/>
    </xf>
    <xf numFmtId="0" fontId="5" fillId="16" borderId="35" xfId="58" applyFont="1" applyFill="1" applyBorder="1" applyAlignment="1" applyProtection="1">
      <alignment horizontal="left" vertical="center" wrapText="1"/>
      <protection/>
    </xf>
    <xf numFmtId="179" fontId="9" fillId="16" borderId="20" xfId="58" applyNumberFormat="1" applyFont="1" applyFill="1" applyBorder="1" applyAlignment="1" applyProtection="1" quotePrefix="1">
      <alignment horizontal="right" vertical="center"/>
      <protection/>
    </xf>
    <xf numFmtId="0" fontId="5" fillId="16" borderId="36" xfId="58" applyFont="1" applyFill="1" applyBorder="1" applyAlignment="1" applyProtection="1">
      <alignment horizontal="left" vertical="center" wrapText="1"/>
      <protection/>
    </xf>
    <xf numFmtId="179" fontId="7" fillId="16" borderId="34" xfId="58" applyNumberFormat="1" applyFont="1" applyFill="1" applyBorder="1" applyAlignment="1" applyProtection="1" quotePrefix="1">
      <alignment horizontal="right" vertical="center"/>
      <protection/>
    </xf>
    <xf numFmtId="0" fontId="7" fillId="16" borderId="34" xfId="58" applyFont="1" applyFill="1" applyBorder="1" applyAlignment="1" applyProtection="1" quotePrefix="1">
      <alignment horizontal="right" vertical="center"/>
      <protection/>
    </xf>
    <xf numFmtId="179" fontId="9" fillId="16" borderId="15" xfId="58" applyNumberFormat="1" applyFont="1" applyFill="1" applyBorder="1" applyAlignment="1" applyProtection="1" quotePrefix="1">
      <alignment horizontal="right" vertical="center"/>
      <protection/>
    </xf>
    <xf numFmtId="0" fontId="5" fillId="16" borderId="37" xfId="58" applyFont="1" applyFill="1" applyBorder="1" applyAlignment="1" applyProtection="1">
      <alignment vertical="center" wrapText="1"/>
      <protection/>
    </xf>
    <xf numFmtId="0" fontId="7" fillId="16" borderId="34" xfId="58" applyFont="1" applyFill="1" applyBorder="1" applyAlignment="1" applyProtection="1">
      <alignment horizontal="right" vertical="center"/>
      <protection/>
    </xf>
    <xf numFmtId="0" fontId="8" fillId="16" borderId="37" xfId="58" applyFont="1" applyFill="1" applyBorder="1" applyAlignment="1" applyProtection="1">
      <alignment horizontal="left" vertical="center" wrapText="1"/>
      <protection/>
    </xf>
    <xf numFmtId="0" fontId="8" fillId="16" borderId="36" xfId="58" applyFont="1" applyFill="1" applyBorder="1" applyAlignment="1" applyProtection="1">
      <alignment vertical="center" wrapText="1"/>
      <protection/>
    </xf>
    <xf numFmtId="179" fontId="11" fillId="16" borderId="12" xfId="58" applyNumberFormat="1" applyFont="1" applyFill="1" applyBorder="1" applyAlignment="1" applyProtection="1" quotePrefix="1">
      <alignment horizontal="right"/>
      <protection/>
    </xf>
    <xf numFmtId="0" fontId="12" fillId="16" borderId="35" xfId="58" applyFont="1" applyFill="1" applyBorder="1" applyAlignment="1" applyProtection="1">
      <alignment wrapText="1"/>
      <protection/>
    </xf>
    <xf numFmtId="179" fontId="11" fillId="16" borderId="15" xfId="58" applyNumberFormat="1" applyFont="1" applyFill="1" applyBorder="1" applyAlignment="1" applyProtection="1" quotePrefix="1">
      <alignment horizontal="right"/>
      <protection/>
    </xf>
    <xf numFmtId="0" fontId="12" fillId="16" borderId="37" xfId="58" applyFont="1" applyFill="1" applyBorder="1" applyAlignment="1" applyProtection="1">
      <alignment wrapText="1"/>
      <protection/>
    </xf>
    <xf numFmtId="179" fontId="7" fillId="16" borderId="38" xfId="58" applyNumberFormat="1" applyFont="1" applyFill="1" applyBorder="1" applyAlignment="1" applyProtection="1" quotePrefix="1">
      <alignment horizontal="right" vertical="center"/>
      <protection/>
    </xf>
    <xf numFmtId="0" fontId="13" fillId="16" borderId="37" xfId="58" applyFont="1" applyFill="1" applyBorder="1" applyAlignment="1" applyProtection="1">
      <alignment wrapText="1"/>
      <protection/>
    </xf>
    <xf numFmtId="179" fontId="11" fillId="16" borderId="20" xfId="58" applyNumberFormat="1" applyFont="1" applyFill="1" applyBorder="1" applyAlignment="1" applyProtection="1" quotePrefix="1">
      <alignment horizontal="right" vertical="center"/>
      <protection/>
    </xf>
    <xf numFmtId="0" fontId="12" fillId="16" borderId="36" xfId="58" applyFont="1" applyFill="1" applyBorder="1" applyAlignment="1" applyProtection="1">
      <alignment wrapText="1"/>
      <protection/>
    </xf>
    <xf numFmtId="0" fontId="5" fillId="16" borderId="35" xfId="58" applyFont="1" applyFill="1" applyBorder="1" applyAlignment="1" applyProtection="1">
      <alignment vertical="center" wrapText="1"/>
      <protection/>
    </xf>
    <xf numFmtId="179" fontId="9" fillId="16" borderId="18" xfId="58" applyNumberFormat="1" applyFont="1" applyFill="1" applyBorder="1" applyAlignment="1" applyProtection="1" quotePrefix="1">
      <alignment horizontal="right" vertical="center"/>
      <protection/>
    </xf>
    <xf numFmtId="0" fontId="5" fillId="16" borderId="39" xfId="58" applyFont="1" applyFill="1" applyBorder="1" applyAlignment="1" applyProtection="1">
      <alignment vertical="center" wrapText="1"/>
      <protection/>
    </xf>
    <xf numFmtId="179" fontId="9" fillId="16" borderId="40" xfId="58" applyNumberFormat="1" applyFont="1" applyFill="1" applyBorder="1" applyAlignment="1" applyProtection="1" quotePrefix="1">
      <alignment horizontal="right" vertical="center"/>
      <protection/>
    </xf>
    <xf numFmtId="0" fontId="5" fillId="16" borderId="41" xfId="58" applyFont="1" applyFill="1" applyBorder="1" applyAlignment="1" applyProtection="1">
      <alignment horizontal="left" vertical="center" wrapText="1"/>
      <protection/>
    </xf>
    <xf numFmtId="179" fontId="9" fillId="16" borderId="42" xfId="58" applyNumberFormat="1" applyFont="1" applyFill="1" applyBorder="1" applyAlignment="1" applyProtection="1" quotePrefix="1">
      <alignment horizontal="right" vertical="center"/>
      <protection/>
    </xf>
    <xf numFmtId="0" fontId="5" fillId="16" borderId="43" xfId="58" applyFont="1" applyFill="1" applyBorder="1" applyAlignment="1" applyProtection="1">
      <alignment vertical="center" wrapText="1"/>
      <protection/>
    </xf>
    <xf numFmtId="0" fontId="5" fillId="16" borderId="41" xfId="58" applyFont="1" applyFill="1" applyBorder="1" applyAlignment="1" applyProtection="1">
      <alignment vertical="center" wrapText="1"/>
      <protection/>
    </xf>
    <xf numFmtId="0" fontId="8" fillId="16" borderId="43" xfId="58" applyFont="1" applyFill="1" applyBorder="1" applyAlignment="1" applyProtection="1">
      <alignment horizontal="left" vertical="center" wrapText="1"/>
      <protection/>
    </xf>
    <xf numFmtId="179" fontId="9" fillId="16" borderId="44" xfId="58" applyNumberFormat="1" applyFont="1" applyFill="1" applyBorder="1" applyAlignment="1" applyProtection="1" quotePrefix="1">
      <alignment horizontal="right" vertical="center"/>
      <protection/>
    </xf>
    <xf numFmtId="0" fontId="8" fillId="16" borderId="45" xfId="58" applyFont="1" applyFill="1" applyBorder="1" applyAlignment="1" applyProtection="1">
      <alignment horizontal="left" vertical="center" wrapText="1"/>
      <protection/>
    </xf>
    <xf numFmtId="0" fontId="5" fillId="16" borderId="36" xfId="58" applyFont="1" applyFill="1" applyBorder="1" applyAlignment="1" applyProtection="1">
      <alignment vertical="center" wrapText="1"/>
      <protection/>
    </xf>
    <xf numFmtId="0" fontId="8" fillId="16" borderId="35" xfId="58" applyFont="1" applyFill="1" applyBorder="1" applyAlignment="1" applyProtection="1">
      <alignment horizontal="left" vertical="center" wrapText="1"/>
      <protection/>
    </xf>
    <xf numFmtId="0" fontId="7" fillId="16" borderId="34" xfId="58" applyFont="1" applyFill="1" applyBorder="1" applyAlignment="1" applyProtection="1" quotePrefix="1">
      <alignment horizontal="center" vertical="center"/>
      <protection/>
    </xf>
    <xf numFmtId="0" fontId="8" fillId="16" borderId="37" xfId="58" applyFont="1" applyFill="1" applyBorder="1" applyAlignment="1" applyProtection="1">
      <alignment horizontal="left" vertical="center" wrapText="1"/>
      <protection/>
    </xf>
    <xf numFmtId="0" fontId="8" fillId="16" borderId="36" xfId="58" applyFont="1" applyFill="1" applyBorder="1" applyAlignment="1" applyProtection="1">
      <alignment horizontal="left" vertical="center" wrapText="1"/>
      <protection/>
    </xf>
    <xf numFmtId="0" fontId="8" fillId="16" borderId="35" xfId="58" applyFont="1" applyFill="1" applyBorder="1" applyAlignment="1" applyProtection="1">
      <alignment horizontal="left" vertical="center" wrapText="1"/>
      <protection/>
    </xf>
    <xf numFmtId="0" fontId="8" fillId="16" borderId="36" xfId="58" applyFont="1" applyFill="1" applyBorder="1" applyAlignment="1" applyProtection="1">
      <alignment horizontal="left" vertical="center" wrapText="1"/>
      <protection/>
    </xf>
    <xf numFmtId="0" fontId="7" fillId="16" borderId="34" xfId="58" applyFont="1" applyFill="1" applyBorder="1" applyAlignment="1" applyProtection="1">
      <alignment horizontal="center" vertical="center"/>
      <protection/>
    </xf>
    <xf numFmtId="0" fontId="8" fillId="16" borderId="35" xfId="52" applyFont="1" applyFill="1" applyBorder="1" applyAlignment="1" applyProtection="1">
      <alignment vertical="center" wrapText="1"/>
      <protection/>
    </xf>
    <xf numFmtId="0" fontId="8" fillId="16" borderId="43" xfId="52" applyFont="1" applyFill="1" applyBorder="1" applyAlignment="1" applyProtection="1">
      <alignment vertical="center" wrapText="1"/>
      <protection/>
    </xf>
    <xf numFmtId="179" fontId="9" fillId="16" borderId="46" xfId="58" applyNumberFormat="1" applyFont="1" applyFill="1" applyBorder="1" applyAlignment="1" applyProtection="1" quotePrefix="1">
      <alignment horizontal="right"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0" fontId="8" fillId="16" borderId="45" xfId="52" applyFont="1" applyFill="1" applyBorder="1" applyAlignment="1" applyProtection="1">
      <alignment vertical="center" wrapText="1"/>
      <protection/>
    </xf>
    <xf numFmtId="0" fontId="8" fillId="16" borderId="41" xfId="52" applyFont="1" applyFill="1" applyBorder="1" applyAlignment="1" applyProtection="1">
      <alignment vertical="center" wrapText="1"/>
      <protection/>
    </xf>
    <xf numFmtId="0" fontId="8" fillId="16" borderId="47" xfId="58" applyFont="1" applyFill="1" applyBorder="1" applyAlignment="1" applyProtection="1">
      <alignment horizontal="left" vertical="center" wrapText="1"/>
      <protection/>
    </xf>
    <xf numFmtId="0" fontId="35" fillId="4" borderId="48" xfId="52" applyFont="1" applyFill="1" applyBorder="1" applyAlignment="1" applyProtection="1">
      <alignment vertical="center"/>
      <protection/>
    </xf>
    <xf numFmtId="0" fontId="5" fillId="16" borderId="35" xfId="52" applyFont="1" applyFill="1" applyBorder="1" applyAlignment="1" applyProtection="1">
      <alignment vertical="center" wrapText="1"/>
      <protection/>
    </xf>
    <xf numFmtId="0" fontId="5" fillId="16" borderId="37" xfId="52" applyFont="1" applyFill="1" applyBorder="1" applyAlignment="1" applyProtection="1">
      <alignment vertical="center" wrapText="1"/>
      <protection/>
    </xf>
    <xf numFmtId="0" fontId="5" fillId="16" borderId="36" xfId="52" applyFont="1" applyFill="1" applyBorder="1" applyAlignment="1" applyProtection="1">
      <alignment vertical="center" wrapText="1"/>
      <protection/>
    </xf>
    <xf numFmtId="176" fontId="5" fillId="16" borderId="34" xfId="58" applyNumberFormat="1" applyFont="1" applyFill="1" applyBorder="1" applyAlignment="1" applyProtection="1">
      <alignment horizontal="right" vertical="center"/>
      <protection/>
    </xf>
    <xf numFmtId="0" fontId="5" fillId="16" borderId="37" xfId="58" applyFont="1" applyFill="1" applyBorder="1" applyAlignment="1" applyProtection="1">
      <alignment horizontal="left" vertical="center" wrapText="1"/>
      <protection/>
    </xf>
    <xf numFmtId="0" fontId="8" fillId="16" borderId="35" xfId="58" applyFont="1" applyFill="1" applyBorder="1" applyAlignment="1" applyProtection="1">
      <alignment vertical="center" wrapText="1"/>
      <protection/>
    </xf>
    <xf numFmtId="179" fontId="35" fillId="4" borderId="32" xfId="58" applyNumberFormat="1" applyFont="1" applyFill="1" applyBorder="1" applyAlignment="1" applyProtection="1" quotePrefix="1">
      <alignment horizontal="right"/>
      <protection/>
    </xf>
    <xf numFmtId="176" fontId="5" fillId="16" borderId="34" xfId="58" applyNumberFormat="1" applyFont="1" applyFill="1" applyBorder="1" applyAlignment="1" applyProtection="1">
      <alignment horizontal="right"/>
      <protection/>
    </xf>
    <xf numFmtId="179" fontId="9" fillId="16" borderId="12" xfId="58" applyNumberFormat="1" applyFont="1" applyFill="1" applyBorder="1" applyAlignment="1" applyProtection="1" quotePrefix="1">
      <alignment horizontal="right" vertical="top"/>
      <protection/>
    </xf>
    <xf numFmtId="0" fontId="5" fillId="16" borderId="35" xfId="58" applyFont="1" applyFill="1" applyBorder="1" applyAlignment="1" applyProtection="1">
      <alignment vertical="top" wrapText="1"/>
      <protection/>
    </xf>
    <xf numFmtId="179" fontId="9" fillId="16" borderId="15" xfId="58" applyNumberFormat="1" applyFont="1" applyFill="1" applyBorder="1" applyAlignment="1" applyProtection="1" quotePrefix="1">
      <alignment horizontal="right" vertical="top"/>
      <protection/>
    </xf>
    <xf numFmtId="0" fontId="5" fillId="16" borderId="37" xfId="58" applyFont="1" applyFill="1" applyBorder="1" applyAlignment="1" applyProtection="1">
      <alignment vertical="top" wrapText="1"/>
      <protection/>
    </xf>
    <xf numFmtId="179" fontId="9" fillId="16" borderId="20" xfId="58" applyNumberFormat="1" applyFont="1" applyFill="1" applyBorder="1" applyAlignment="1" applyProtection="1" quotePrefix="1">
      <alignment horizontal="right" vertical="top"/>
      <protection/>
    </xf>
    <xf numFmtId="0" fontId="5" fillId="16" borderId="36" xfId="58" applyFont="1" applyFill="1" applyBorder="1" applyAlignment="1" applyProtection="1">
      <alignment vertical="top" wrapText="1"/>
      <protection/>
    </xf>
    <xf numFmtId="179" fontId="9" fillId="16" borderId="18" xfId="58" applyNumberFormat="1" applyFont="1" applyFill="1" applyBorder="1" applyAlignment="1" applyProtection="1" quotePrefix="1">
      <alignment horizontal="right" vertical="top"/>
      <protection/>
    </xf>
    <xf numFmtId="0" fontId="5" fillId="16" borderId="39" xfId="58" applyFont="1" applyFill="1" applyBorder="1" applyAlignment="1" applyProtection="1">
      <alignment vertical="top" wrapText="1"/>
      <protection/>
    </xf>
    <xf numFmtId="179" fontId="86" fillId="16" borderId="49" xfId="58" applyNumberFormat="1" applyFont="1" applyFill="1" applyBorder="1" applyAlignment="1" applyProtection="1" quotePrefix="1">
      <alignment horizontal="right" vertical="center"/>
      <protection/>
    </xf>
    <xf numFmtId="0" fontId="86" fillId="16" borderId="50" xfId="58" applyFont="1" applyFill="1" applyBorder="1" applyProtection="1">
      <alignment/>
      <protection/>
    </xf>
    <xf numFmtId="181" fontId="35" fillId="4" borderId="32" xfId="58" applyNumberFormat="1" applyFont="1" applyFill="1" applyBorder="1" applyAlignment="1" applyProtection="1">
      <alignment horizontal="right"/>
      <protection/>
    </xf>
    <xf numFmtId="0" fontId="5" fillId="16" borderId="0" xfId="52" applyFont="1" applyFill="1" applyBorder="1" applyAlignment="1" applyProtection="1">
      <alignment vertical="center"/>
      <protection/>
    </xf>
    <xf numFmtId="0" fontId="85" fillId="7" borderId="51" xfId="58" applyFont="1" applyFill="1" applyBorder="1" applyAlignment="1" applyProtection="1">
      <alignment horizontal="right" vertical="center"/>
      <protection/>
    </xf>
    <xf numFmtId="3" fontId="83" fillId="7" borderId="52" xfId="52" applyNumberFormat="1" applyFont="1" applyFill="1" applyBorder="1" applyAlignment="1" applyProtection="1">
      <alignment horizontal="right" vertical="center"/>
      <protection/>
    </xf>
    <xf numFmtId="3" fontId="83" fillId="7" borderId="51" xfId="52" applyNumberFormat="1" applyFont="1" applyFill="1" applyBorder="1" applyAlignment="1" applyProtection="1">
      <alignment horizontal="right" vertical="center"/>
      <protection/>
    </xf>
    <xf numFmtId="3" fontId="83" fillId="7" borderId="53" xfId="52" applyNumberFormat="1" applyFont="1" applyFill="1" applyBorder="1" applyAlignment="1" applyProtection="1">
      <alignment horizontal="right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10" fillId="16" borderId="0" xfId="52" applyFont="1" applyFill="1" applyAlignment="1" applyProtection="1">
      <alignment horizontal="left"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0" fillId="16" borderId="0" xfId="52" applyFont="1" applyFill="1" applyAlignment="1" applyProtection="1">
      <alignment horizontal="center" vertical="center"/>
      <protection/>
    </xf>
    <xf numFmtId="3" fontId="5" fillId="16" borderId="54" xfId="52" applyNumberFormat="1" applyFont="1" applyFill="1" applyBorder="1" applyAlignment="1" applyProtection="1">
      <alignment horizontal="right" vertical="center"/>
      <protection locked="0"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55" xfId="52" applyNumberFormat="1" applyFont="1" applyFill="1" applyBorder="1" applyAlignment="1" applyProtection="1">
      <alignment horizontal="right" vertical="center"/>
      <protection locked="0"/>
    </xf>
    <xf numFmtId="3" fontId="5" fillId="16" borderId="40" xfId="52" applyNumberFormat="1" applyFont="1" applyFill="1" applyBorder="1" applyAlignment="1" applyProtection="1">
      <alignment horizontal="right" vertical="center"/>
      <protection locked="0"/>
    </xf>
    <xf numFmtId="186" fontId="81" fillId="5" borderId="11" xfId="52" applyNumberFormat="1" applyFont="1" applyFill="1" applyBorder="1" applyAlignment="1" applyProtection="1">
      <alignment horizontal="center" vertical="center"/>
      <protection/>
    </xf>
    <xf numFmtId="186" fontId="81" fillId="5" borderId="12" xfId="52" applyNumberFormat="1" applyFont="1" applyFill="1" applyBorder="1" applyAlignment="1" applyProtection="1">
      <alignment horizontal="center" vertical="center"/>
      <protection/>
    </xf>
    <xf numFmtId="186" fontId="81" fillId="5" borderId="14" xfId="52" applyNumberFormat="1" applyFont="1" applyFill="1" applyBorder="1" applyAlignment="1" applyProtection="1">
      <alignment horizontal="center" vertical="center"/>
      <protection/>
    </xf>
    <xf numFmtId="186" fontId="81" fillId="5" borderId="15" xfId="52" applyNumberFormat="1" applyFont="1" applyFill="1" applyBorder="1" applyAlignment="1" applyProtection="1">
      <alignment horizontal="center" vertical="center"/>
      <protection/>
    </xf>
    <xf numFmtId="186" fontId="81" fillId="5" borderId="19" xfId="52" applyNumberFormat="1" applyFont="1" applyFill="1" applyBorder="1" applyAlignment="1" applyProtection="1">
      <alignment horizontal="center" vertical="center"/>
      <protection/>
    </xf>
    <xf numFmtId="186" fontId="81" fillId="5" borderId="20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176" fontId="5" fillId="16" borderId="34" xfId="58" applyNumberFormat="1" applyFont="1" applyFill="1" applyBorder="1" applyAlignment="1">
      <alignment horizontal="right" vertical="center"/>
      <protection/>
    </xf>
    <xf numFmtId="3" fontId="5" fillId="16" borderId="56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46" xfId="52" applyNumberFormat="1" applyFont="1" applyFill="1" applyBorder="1" applyAlignment="1" applyProtection="1">
      <alignment horizontal="right" vertical="center"/>
      <protection locked="0"/>
    </xf>
    <xf numFmtId="0" fontId="35" fillId="4" borderId="48" xfId="52" applyFont="1" applyFill="1" applyBorder="1" applyAlignment="1" applyProtection="1">
      <alignment vertical="center" wrapText="1"/>
      <protection/>
    </xf>
    <xf numFmtId="184" fontId="88" fillId="4" borderId="10" xfId="52" applyNumberFormat="1" applyFont="1" applyFill="1" applyBorder="1" applyAlignment="1" applyProtection="1">
      <alignment horizontal="center" vertical="center"/>
      <protection/>
    </xf>
    <xf numFmtId="3" fontId="35" fillId="19" borderId="57" xfId="52" applyNumberFormat="1" applyFont="1" applyFill="1" applyBorder="1" applyAlignment="1" applyProtection="1">
      <alignment horizontal="left" vertical="center"/>
      <protection/>
    </xf>
    <xf numFmtId="3" fontId="5" fillId="19" borderId="48" xfId="52" applyNumberFormat="1" applyFont="1" applyFill="1" applyBorder="1" applyAlignment="1" applyProtection="1">
      <alignment horizontal="right" vertical="center"/>
      <protection/>
    </xf>
    <xf numFmtId="3" fontId="5" fillId="19" borderId="22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0" borderId="0" xfId="52" applyFont="1" applyFill="1" applyAlignment="1">
      <alignment vertical="center"/>
      <protection/>
    </xf>
    <xf numFmtId="0" fontId="5" fillId="20" borderId="0" xfId="52" applyFont="1" applyFill="1" applyAlignment="1">
      <alignment vertical="center" wrapText="1"/>
      <protection/>
    </xf>
    <xf numFmtId="3" fontId="5" fillId="16" borderId="13" xfId="52" applyNumberFormat="1" applyFont="1" applyFill="1" applyBorder="1" applyAlignment="1" applyProtection="1">
      <alignment horizontal="right" vertical="center"/>
      <protection locked="0"/>
    </xf>
    <xf numFmtId="3" fontId="5" fillId="16" borderId="58" xfId="52" applyNumberFormat="1" applyFont="1" applyFill="1" applyBorder="1" applyAlignment="1" applyProtection="1">
      <alignment horizontal="right" vertical="center"/>
      <protection locked="0"/>
    </xf>
    <xf numFmtId="3" fontId="5" fillId="16" borderId="59" xfId="52" applyNumberFormat="1" applyFont="1" applyFill="1" applyBorder="1" applyAlignment="1" applyProtection="1">
      <alignment horizontal="right" vertical="center"/>
      <protection locked="0"/>
    </xf>
    <xf numFmtId="3" fontId="5" fillId="16" borderId="49" xfId="52" applyNumberFormat="1" applyFont="1" applyFill="1" applyBorder="1" applyAlignment="1" applyProtection="1">
      <alignment horizontal="right" vertical="center"/>
      <protection locked="0"/>
    </xf>
    <xf numFmtId="3" fontId="5" fillId="16" borderId="60" xfId="52" applyNumberFormat="1" applyFont="1" applyFill="1" applyBorder="1" applyAlignment="1" applyProtection="1">
      <alignment horizontal="right" vertical="center"/>
      <protection locked="0"/>
    </xf>
    <xf numFmtId="3" fontId="5" fillId="16" borderId="16" xfId="52" applyNumberFormat="1" applyFont="1" applyFill="1" applyBorder="1" applyAlignment="1" applyProtection="1">
      <alignment horizontal="right" vertical="center"/>
      <protection locked="0"/>
    </xf>
    <xf numFmtId="3" fontId="5" fillId="16" borderId="21" xfId="52" applyNumberFormat="1" applyFont="1" applyFill="1" applyBorder="1" applyAlignment="1" applyProtection="1">
      <alignment horizontal="right" vertical="center"/>
      <protection locked="0"/>
    </xf>
    <xf numFmtId="3" fontId="83" fillId="4" borderId="33" xfId="52" applyNumberFormat="1" applyFont="1" applyFill="1" applyBorder="1" applyAlignment="1" applyProtection="1">
      <alignment horizontal="right" vertical="center"/>
      <protection locked="0"/>
    </xf>
    <xf numFmtId="3" fontId="83" fillId="4" borderId="10" xfId="52" applyNumberFormat="1" applyFont="1" applyFill="1" applyBorder="1" applyAlignment="1" applyProtection="1">
      <alignment horizontal="right" vertical="center"/>
      <protection locked="0"/>
    </xf>
    <xf numFmtId="3" fontId="83" fillId="4" borderId="31" xfId="52" applyNumberFormat="1" applyFont="1" applyFill="1" applyBorder="1" applyAlignment="1" applyProtection="1">
      <alignment horizontal="right" vertical="center"/>
      <protection locked="0"/>
    </xf>
    <xf numFmtId="3" fontId="5" fillId="16" borderId="61" xfId="52" applyNumberFormat="1" applyFont="1" applyFill="1" applyBorder="1" applyAlignment="1" applyProtection="1">
      <alignment horizontal="right" vertical="center"/>
      <protection locked="0"/>
    </xf>
    <xf numFmtId="3" fontId="5" fillId="16" borderId="62" xfId="52" applyNumberFormat="1" applyFont="1" applyFill="1" applyBorder="1" applyAlignment="1" applyProtection="1">
      <alignment horizontal="right" vertical="center"/>
      <protection locked="0"/>
    </xf>
    <xf numFmtId="3" fontId="5" fillId="16" borderId="63" xfId="52" applyNumberFormat="1" applyFont="1" applyFill="1" applyBorder="1" applyAlignment="1" applyProtection="1">
      <alignment horizontal="right" vertical="center"/>
      <protection locked="0"/>
    </xf>
    <xf numFmtId="3" fontId="5" fillId="16" borderId="64" xfId="52" applyNumberFormat="1" applyFont="1" applyFill="1" applyBorder="1" applyAlignment="1" applyProtection="1">
      <alignment horizontal="right" vertical="center"/>
      <protection locked="0"/>
    </xf>
    <xf numFmtId="3" fontId="83" fillId="4" borderId="33" xfId="52" applyNumberFormat="1" applyFont="1" applyFill="1" applyBorder="1" applyAlignment="1" applyProtection="1">
      <alignment horizontal="right" vertical="center"/>
      <protection locked="0"/>
    </xf>
    <xf numFmtId="3" fontId="83" fillId="4" borderId="10" xfId="52" applyNumberFormat="1" applyFont="1" applyFill="1" applyBorder="1" applyAlignment="1" applyProtection="1">
      <alignment horizontal="right" vertical="center"/>
      <protection locked="0"/>
    </xf>
    <xf numFmtId="3" fontId="83" fillId="4" borderId="31" xfId="52" applyNumberFormat="1" applyFont="1" applyFill="1" applyBorder="1" applyAlignment="1" applyProtection="1">
      <alignment horizontal="right" vertical="center"/>
      <protection locked="0"/>
    </xf>
    <xf numFmtId="198" fontId="35" fillId="19" borderId="53" xfId="60" applyNumberFormat="1" applyFont="1" applyFill="1" applyBorder="1" applyAlignment="1" applyProtection="1">
      <alignment horizontal="center" vertical="center" wrapText="1"/>
      <protection/>
    </xf>
    <xf numFmtId="181" fontId="7" fillId="16" borderId="29" xfId="58" applyNumberFormat="1" applyFont="1" applyFill="1" applyBorder="1" applyAlignment="1" quotePrefix="1">
      <alignment horizontal="right" vertical="center"/>
      <protection/>
    </xf>
    <xf numFmtId="0" fontId="7" fillId="16" borderId="30" xfId="52" applyFont="1" applyFill="1" applyBorder="1" applyAlignment="1">
      <alignment vertical="center"/>
      <protection/>
    </xf>
    <xf numFmtId="0" fontId="7" fillId="16" borderId="30" xfId="52" applyFont="1" applyFill="1" applyBorder="1" applyAlignment="1">
      <alignment vertical="center" wrapText="1"/>
      <protection/>
    </xf>
    <xf numFmtId="181" fontId="7" fillId="16" borderId="34" xfId="58" applyNumberFormat="1" applyFont="1" applyFill="1" applyBorder="1" applyAlignment="1" quotePrefix="1">
      <alignment horizontal="right" vertical="center"/>
      <protection/>
    </xf>
    <xf numFmtId="0" fontId="7" fillId="16" borderId="0" xfId="52" applyFont="1" applyFill="1" applyBorder="1" applyAlignment="1">
      <alignment vertical="center" wrapText="1"/>
      <protection/>
    </xf>
    <xf numFmtId="3" fontId="5" fillId="16" borderId="48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66" xfId="52" applyNumberFormat="1" applyFont="1" applyFill="1" applyBorder="1" applyAlignment="1">
      <alignment horizontal="right" vertical="center"/>
      <protection/>
    </xf>
    <xf numFmtId="3" fontId="5" fillId="16" borderId="67" xfId="52" applyNumberFormat="1" applyFont="1" applyFill="1" applyBorder="1" applyAlignment="1">
      <alignment horizontal="right" vertical="center"/>
      <protection/>
    </xf>
    <xf numFmtId="3" fontId="5" fillId="16" borderId="38" xfId="52" applyNumberFormat="1" applyFont="1" applyFill="1" applyBorder="1" applyAlignment="1">
      <alignment horizontal="right" vertical="center"/>
      <protection/>
    </xf>
    <xf numFmtId="3" fontId="5" fillId="16" borderId="46" xfId="52" applyNumberFormat="1" applyFont="1" applyFill="1" applyBorder="1" applyAlignment="1">
      <alignment horizontal="right" vertical="center"/>
      <protection/>
    </xf>
    <xf numFmtId="3" fontId="5" fillId="16" borderId="62" xfId="52" applyNumberFormat="1" applyFont="1" applyFill="1" applyBorder="1" applyAlignment="1">
      <alignment horizontal="right" vertical="center"/>
      <protection/>
    </xf>
    <xf numFmtId="3" fontId="5" fillId="16" borderId="68" xfId="52" applyNumberFormat="1" applyFont="1" applyFill="1" applyBorder="1" applyAlignment="1">
      <alignment horizontal="right" vertical="center"/>
      <protection/>
    </xf>
    <xf numFmtId="3" fontId="5" fillId="16" borderId="27" xfId="52" applyNumberFormat="1" applyFont="1" applyFill="1" applyBorder="1" applyAlignment="1">
      <alignment horizontal="right" vertical="center"/>
      <protection/>
    </xf>
    <xf numFmtId="3" fontId="5" fillId="16" borderId="69" xfId="52" applyNumberFormat="1" applyFont="1" applyFill="1" applyBorder="1" applyAlignment="1">
      <alignment horizontal="right" vertical="center"/>
      <protection/>
    </xf>
    <xf numFmtId="0" fontId="7" fillId="16" borderId="34" xfId="52" applyFont="1" applyFill="1" applyBorder="1" applyAlignment="1" applyProtection="1">
      <alignment vertical="center"/>
      <protection locked="0"/>
    </xf>
    <xf numFmtId="0" fontId="5" fillId="16" borderId="34" xfId="52" applyFont="1" applyFill="1" applyBorder="1" applyAlignment="1">
      <alignment horizontal="center" vertical="center"/>
      <protection/>
    </xf>
    <xf numFmtId="1" fontId="35" fillId="21" borderId="70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0" xfId="52" applyFont="1" applyFill="1" applyBorder="1" applyAlignment="1">
      <alignment horizontal="center" vertical="center"/>
      <protection/>
    </xf>
    <xf numFmtId="0" fontId="5" fillId="16" borderId="34" xfId="52" applyFont="1" applyFill="1" applyBorder="1" applyAlignment="1">
      <alignment vertical="center"/>
      <protection/>
    </xf>
    <xf numFmtId="0" fontId="5" fillId="16" borderId="26" xfId="52" applyFont="1" applyFill="1" applyBorder="1" applyAlignment="1" quotePrefix="1">
      <alignment horizontal="center" vertical="center"/>
      <protection/>
    </xf>
    <xf numFmtId="0" fontId="5" fillId="0" borderId="71" xfId="52" applyFont="1" applyBorder="1" applyAlignment="1" quotePrefix="1">
      <alignment horizontal="center" vertical="center" wrapText="1"/>
      <protection/>
    </xf>
    <xf numFmtId="0" fontId="89" fillId="16" borderId="71" xfId="52" applyFont="1" applyFill="1" applyBorder="1" applyAlignment="1">
      <alignment horizontal="center" vertical="center" wrapText="1"/>
      <protection/>
    </xf>
    <xf numFmtId="0" fontId="18" fillId="16" borderId="0" xfId="52" applyFont="1" applyFill="1">
      <alignment/>
      <protection/>
    </xf>
    <xf numFmtId="0" fontId="85" fillId="7" borderId="52" xfId="58" applyFont="1" applyFill="1" applyBorder="1" applyAlignment="1" applyProtection="1">
      <alignment horizontal="right" vertical="center"/>
      <protection/>
    </xf>
    <xf numFmtId="186" fontId="81" fillId="4" borderId="33" xfId="52" applyNumberFormat="1" applyFont="1" applyFill="1" applyBorder="1" applyAlignment="1" applyProtection="1">
      <alignment horizontal="center" vertical="center"/>
      <protection/>
    </xf>
    <xf numFmtId="186" fontId="81" fillId="4" borderId="10" xfId="52" applyNumberFormat="1" applyFont="1" applyFill="1" applyBorder="1" applyAlignment="1" applyProtection="1">
      <alignment horizontal="center" vertical="center"/>
      <protection/>
    </xf>
    <xf numFmtId="186" fontId="81" fillId="4" borderId="31" xfId="52" applyNumberFormat="1" applyFont="1" applyFill="1" applyBorder="1" applyAlignment="1" applyProtection="1">
      <alignment horizontal="center" vertical="center"/>
      <protection/>
    </xf>
    <xf numFmtId="0" fontId="76" fillId="22" borderId="0" xfId="54" applyFont="1" applyFill="1" applyBorder="1">
      <alignment/>
      <protection/>
    </xf>
    <xf numFmtId="0" fontId="76" fillId="22" borderId="0" xfId="54" applyFont="1" applyFill="1" applyBorder="1" applyAlignment="1">
      <alignment/>
      <protection/>
    </xf>
    <xf numFmtId="0" fontId="76" fillId="0" borderId="0" xfId="54" applyFont="1" applyFill="1" applyBorder="1">
      <alignment/>
      <protection/>
    </xf>
    <xf numFmtId="0" fontId="22" fillId="23" borderId="0" xfId="52" applyFont="1" applyFill="1" applyBorder="1" applyAlignment="1">
      <alignment horizontal="center"/>
      <protection/>
    </xf>
    <xf numFmtId="0" fontId="5" fillId="23" borderId="0" xfId="54" applyFont="1" applyFill="1" applyBorder="1" applyAlignment="1">
      <alignment horizontal="left" vertical="center" wrapText="1"/>
      <protection/>
    </xf>
    <xf numFmtId="0" fontId="33" fillId="23" borderId="72" xfId="0" applyFont="1" applyFill="1" applyBorder="1" applyAlignment="1" applyProtection="1" quotePrefix="1">
      <alignment horizontal="left"/>
      <protection/>
    </xf>
    <xf numFmtId="0" fontId="33" fillId="23" borderId="73" xfId="0" applyFont="1" applyFill="1" applyBorder="1" applyAlignment="1" applyProtection="1" quotePrefix="1">
      <alignment horizontal="left"/>
      <protection/>
    </xf>
    <xf numFmtId="0" fontId="33" fillId="23" borderId="74" xfId="0" applyFont="1" applyFill="1" applyBorder="1" applyAlignment="1" applyProtection="1" quotePrefix="1">
      <alignment horizontal="left"/>
      <protection/>
    </xf>
    <xf numFmtId="0" fontId="6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0" fontId="76" fillId="23" borderId="0" xfId="54" applyFont="1" applyFill="1" applyBorder="1">
      <alignment/>
      <protection/>
    </xf>
    <xf numFmtId="0" fontId="76" fillId="23" borderId="0" xfId="54" applyFont="1" applyFill="1" applyBorder="1" applyAlignment="1">
      <alignment/>
      <protection/>
    </xf>
    <xf numFmtId="182" fontId="23" fillId="23" borderId="0" xfId="61" applyNumberFormat="1" applyFont="1" applyFill="1" applyBorder="1" applyAlignment="1" quotePrefix="1">
      <alignment horizontal="right"/>
      <protection/>
    </xf>
    <xf numFmtId="0" fontId="9" fillId="23" borderId="0" xfId="61" applyFont="1" applyFill="1" applyBorder="1">
      <alignment/>
      <protection/>
    </xf>
    <xf numFmtId="0" fontId="9" fillId="23" borderId="0" xfId="61" applyFont="1" applyFill="1" applyBorder="1" applyAlignment="1" quotePrefix="1">
      <alignment horizontal="left"/>
      <protection/>
    </xf>
    <xf numFmtId="0" fontId="9" fillId="23" borderId="0" xfId="61" applyFont="1" applyFill="1" applyBorder="1" applyAlignment="1" quotePrefix="1">
      <alignment horizontal="left"/>
      <protection/>
    </xf>
    <xf numFmtId="0" fontId="9" fillId="23" borderId="0" xfId="61" applyFont="1" applyFill="1" applyBorder="1">
      <alignment/>
      <protection/>
    </xf>
    <xf numFmtId="0" fontId="9" fillId="23" borderId="0" xfId="61" applyFont="1" applyFill="1" applyBorder="1" applyAlignment="1">
      <alignment horizontal="left"/>
      <protection/>
    </xf>
    <xf numFmtId="0" fontId="9" fillId="23" borderId="0" xfId="61" applyFont="1" applyFill="1" applyBorder="1" applyAlignment="1">
      <alignment horizontal="left"/>
      <protection/>
    </xf>
    <xf numFmtId="0" fontId="11" fillId="23" borderId="0" xfId="61" applyFont="1" applyFill="1" applyBorder="1">
      <alignment/>
      <protection/>
    </xf>
    <xf numFmtId="0" fontId="11" fillId="23" borderId="0" xfId="61" applyFont="1" applyFill="1" applyBorder="1" applyAlignment="1" quotePrefix="1">
      <alignment horizontal="left"/>
      <protection/>
    </xf>
    <xf numFmtId="0" fontId="9" fillId="23" borderId="0" xfId="58" applyFont="1" applyFill="1" applyBorder="1" applyAlignment="1">
      <alignment horizontal="left"/>
      <protection/>
    </xf>
    <xf numFmtId="0" fontId="9" fillId="23" borderId="0" xfId="58" applyFont="1" applyFill="1" applyBorder="1" applyAlignment="1">
      <alignment horizontal="left"/>
      <protection/>
    </xf>
    <xf numFmtId="0" fontId="9" fillId="23" borderId="0" xfId="61" applyFont="1" applyFill="1" applyBorder="1" applyAlignment="1" quotePrefix="1">
      <alignment horizontal="left"/>
      <protection/>
    </xf>
    <xf numFmtId="0" fontId="24" fillId="23" borderId="0" xfId="58" applyFont="1" applyFill="1" applyBorder="1" applyAlignment="1" quotePrefix="1">
      <alignment horizontal="left"/>
      <protection/>
    </xf>
    <xf numFmtId="0" fontId="23" fillId="23" borderId="0" xfId="58" applyFont="1" applyFill="1" applyBorder="1" applyAlignment="1" quotePrefix="1">
      <alignment horizontal="left"/>
      <protection/>
    </xf>
    <xf numFmtId="0" fontId="11" fillId="23" borderId="0" xfId="61" applyFont="1" applyFill="1" applyBorder="1" applyAlignment="1">
      <alignment horizontal="left"/>
      <protection/>
    </xf>
    <xf numFmtId="182" fontId="24" fillId="23" borderId="0" xfId="61" applyNumberFormat="1" applyFont="1" applyFill="1" applyBorder="1" applyAlignment="1" quotePrefix="1">
      <alignment horizontal="right"/>
      <protection/>
    </xf>
    <xf numFmtId="0" fontId="9" fillId="23" borderId="0" xfId="61" applyFont="1" applyFill="1" applyBorder="1">
      <alignment/>
      <protection/>
    </xf>
    <xf numFmtId="182" fontId="23" fillId="23" borderId="0" xfId="61" applyNumberFormat="1" applyFont="1" applyFill="1" applyBorder="1" applyAlignment="1">
      <alignment horizontal="right"/>
      <protection/>
    </xf>
    <xf numFmtId="0" fontId="9" fillId="23" borderId="0" xfId="61" applyFont="1" applyFill="1" applyBorder="1" applyAlignment="1">
      <alignment horizontal="left"/>
      <protection/>
    </xf>
    <xf numFmtId="0" fontId="76" fillId="0" borderId="0" xfId="54" applyFont="1" applyFill="1" applyBorder="1" applyAlignment="1">
      <alignment/>
      <protection/>
    </xf>
    <xf numFmtId="0" fontId="19" fillId="23" borderId="0" xfId="52" applyFont="1" applyFill="1" applyBorder="1">
      <alignment/>
      <protection/>
    </xf>
    <xf numFmtId="0" fontId="18" fillId="23" borderId="0" xfId="52" applyFont="1" applyFill="1" applyBorder="1">
      <alignment/>
      <protection/>
    </xf>
    <xf numFmtId="0" fontId="19" fillId="23" borderId="10" xfId="52" applyNumberFormat="1" applyFont="1" applyFill="1" applyBorder="1" applyProtection="1">
      <alignment/>
      <protection locked="0"/>
    </xf>
    <xf numFmtId="49" fontId="0" fillId="24" borderId="10" xfId="0" applyNumberFormat="1" applyFon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49" fontId="0" fillId="25" borderId="10" xfId="0" applyNumberFormat="1" applyFont="1" applyFill="1" applyBorder="1" applyAlignment="1">
      <alignment/>
    </xf>
    <xf numFmtId="49" fontId="19" fillId="23" borderId="10" xfId="52" applyNumberFormat="1" applyFont="1" applyFill="1" applyBorder="1" applyProtection="1">
      <alignment/>
      <protection locked="0"/>
    </xf>
    <xf numFmtId="49" fontId="90" fillId="23" borderId="75" xfId="52" applyNumberFormat="1" applyFont="1" applyFill="1" applyBorder="1" applyAlignment="1" quotePrefix="1">
      <alignment horizontal="center"/>
      <protection/>
    </xf>
    <xf numFmtId="0" fontId="5" fillId="23" borderId="76" xfId="52" applyFont="1" applyFill="1" applyBorder="1">
      <alignment/>
      <protection/>
    </xf>
    <xf numFmtId="49" fontId="90" fillId="23" borderId="77" xfId="52" applyNumberFormat="1" applyFont="1" applyFill="1" applyBorder="1" applyAlignment="1" quotePrefix="1">
      <alignment horizontal="center"/>
      <protection/>
    </xf>
    <xf numFmtId="0" fontId="5" fillId="23" borderId="78" xfId="52" applyFont="1" applyFill="1" applyBorder="1">
      <alignment/>
      <protection/>
    </xf>
    <xf numFmtId="0" fontId="5" fillId="23" borderId="77" xfId="52" applyFont="1" applyFill="1" applyBorder="1">
      <alignment/>
      <protection/>
    </xf>
    <xf numFmtId="0" fontId="5" fillId="23" borderId="77" xfId="52" applyFont="1" applyFill="1" applyBorder="1" applyAlignment="1" quotePrefix="1">
      <alignment horizontal="left"/>
      <protection/>
    </xf>
    <xf numFmtId="49" fontId="90" fillId="23" borderId="77" xfId="52" applyNumberFormat="1" applyFont="1" applyFill="1" applyBorder="1" applyAlignment="1" quotePrefix="1">
      <alignment horizontal="center" vertical="center"/>
      <protection/>
    </xf>
    <xf numFmtId="0" fontId="12" fillId="23" borderId="77" xfId="52" applyFont="1" applyFill="1" applyBorder="1" applyAlignment="1">
      <alignment wrapText="1"/>
      <protection/>
    </xf>
    <xf numFmtId="49" fontId="90" fillId="23" borderId="77" xfId="52" applyNumberFormat="1" applyFont="1" applyFill="1" applyBorder="1" applyAlignment="1" quotePrefix="1">
      <alignment horizontal="center"/>
      <protection/>
    </xf>
    <xf numFmtId="0" fontId="12" fillId="23" borderId="77" xfId="52" applyFont="1" applyFill="1" applyBorder="1">
      <alignment/>
      <protection/>
    </xf>
    <xf numFmtId="49" fontId="90" fillId="23" borderId="79" xfId="52" applyNumberFormat="1" applyFont="1" applyFill="1" applyBorder="1" applyAlignment="1" quotePrefix="1">
      <alignment horizontal="center"/>
      <protection/>
    </xf>
    <xf numFmtId="0" fontId="5" fillId="23" borderId="79" xfId="52" applyFont="1" applyFill="1" applyBorder="1">
      <alignment/>
      <protection/>
    </xf>
    <xf numFmtId="49" fontId="84" fillId="23" borderId="79" xfId="52" applyNumberFormat="1" applyFont="1" applyFill="1" applyBorder="1" applyAlignment="1" quotePrefix="1">
      <alignment horizontal="center"/>
      <protection/>
    </xf>
    <xf numFmtId="0" fontId="36" fillId="23" borderId="79" xfId="52" applyFont="1" applyFill="1" applyBorder="1">
      <alignment/>
      <protection/>
    </xf>
    <xf numFmtId="49" fontId="90" fillId="23" borderId="80" xfId="52" applyNumberFormat="1" applyFont="1" applyFill="1" applyBorder="1" applyAlignment="1" quotePrefix="1">
      <alignment horizontal="center"/>
      <protection/>
    </xf>
    <xf numFmtId="0" fontId="5" fillId="23" borderId="80" xfId="52" applyFont="1" applyFill="1" applyBorder="1">
      <alignment/>
      <protection/>
    </xf>
    <xf numFmtId="0" fontId="91" fillId="23" borderId="81" xfId="59" applyFont="1" applyFill="1" applyBorder="1">
      <alignment/>
      <protection/>
    </xf>
    <xf numFmtId="0" fontId="8" fillId="26" borderId="0" xfId="59" applyFont="1" applyFill="1" applyBorder="1" applyAlignment="1" quotePrefix="1">
      <alignment horizontal="left"/>
      <protection/>
    </xf>
    <xf numFmtId="49" fontId="92" fillId="23" borderId="70" xfId="52" applyNumberFormat="1" applyFont="1" applyFill="1" applyBorder="1" applyAlignment="1">
      <alignment horizontal="center"/>
      <protection/>
    </xf>
    <xf numFmtId="180" fontId="93" fillId="23" borderId="82" xfId="52" applyNumberFormat="1" applyFont="1" applyFill="1" applyBorder="1" applyAlignment="1">
      <alignment horizontal="left"/>
      <protection/>
    </xf>
    <xf numFmtId="180" fontId="94" fillId="23" borderId="82" xfId="52" applyNumberFormat="1" applyFont="1" applyFill="1" applyBorder="1" applyAlignment="1">
      <alignment horizontal="left"/>
      <protection/>
    </xf>
    <xf numFmtId="0" fontId="36" fillId="23" borderId="83" xfId="52" applyFont="1" applyFill="1" applyBorder="1">
      <alignment/>
      <protection/>
    </xf>
    <xf numFmtId="49" fontId="95" fillId="23" borderId="77" xfId="52" applyNumberFormat="1" applyFont="1" applyFill="1" applyBorder="1" applyAlignment="1" quotePrefix="1">
      <alignment horizontal="center"/>
      <protection/>
    </xf>
    <xf numFmtId="0" fontId="36" fillId="23" borderId="78" xfId="52" applyFont="1" applyFill="1" applyBorder="1">
      <alignment/>
      <protection/>
    </xf>
    <xf numFmtId="0" fontId="36" fillId="23" borderId="77" xfId="52" applyFont="1" applyFill="1" applyBorder="1">
      <alignment/>
      <protection/>
    </xf>
    <xf numFmtId="0" fontId="37" fillId="23" borderId="77" xfId="52" applyFont="1" applyFill="1" applyBorder="1">
      <alignment/>
      <protection/>
    </xf>
    <xf numFmtId="0" fontId="36" fillId="23" borderId="77" xfId="52" applyFont="1" applyFill="1" applyBorder="1" applyAlignment="1">
      <alignment horizontal="left"/>
      <protection/>
    </xf>
    <xf numFmtId="0" fontId="76" fillId="0" borderId="0" xfId="54" applyFont="1" applyFill="1" applyBorder="1" quotePrefix="1">
      <alignment/>
      <protection/>
    </xf>
    <xf numFmtId="180" fontId="76" fillId="0" borderId="0" xfId="54" applyNumberFormat="1" applyFont="1" applyFill="1" applyBorder="1">
      <alignment/>
      <protection/>
    </xf>
    <xf numFmtId="0" fontId="36" fillId="23" borderId="77" xfId="52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/>
      <protection/>
    </xf>
    <xf numFmtId="0" fontId="38" fillId="23" borderId="79" xfId="52" applyFont="1" applyFill="1" applyBorder="1">
      <alignment/>
      <protection/>
    </xf>
    <xf numFmtId="180" fontId="31" fillId="23" borderId="32" xfId="52" applyNumberFormat="1" applyFont="1" applyFill="1" applyBorder="1" applyAlignment="1">
      <alignment horizontal="left"/>
      <protection/>
    </xf>
    <xf numFmtId="0" fontId="5" fillId="23" borderId="83" xfId="52" applyFont="1" applyFill="1" applyBorder="1">
      <alignment/>
      <protection/>
    </xf>
    <xf numFmtId="0" fontId="12" fillId="23" borderId="84" xfId="52" applyFont="1" applyFill="1" applyBorder="1">
      <alignment/>
      <protection/>
    </xf>
    <xf numFmtId="180" fontId="93" fillId="23" borderId="32" xfId="52" applyNumberFormat="1" applyFont="1" applyFill="1" applyBorder="1" applyAlignment="1">
      <alignment horizontal="left"/>
      <protection/>
    </xf>
    <xf numFmtId="0" fontId="5" fillId="23" borderId="84" xfId="52" applyFont="1" applyFill="1" applyBorder="1">
      <alignment/>
      <protection/>
    </xf>
    <xf numFmtId="49" fontId="95" fillId="23" borderId="85" xfId="52" applyNumberFormat="1" applyFont="1" applyFill="1" applyBorder="1" applyAlignment="1" quotePrefix="1">
      <alignment horizontal="center"/>
      <protection/>
    </xf>
    <xf numFmtId="0" fontId="12" fillId="23" borderId="80" xfId="52" applyFont="1" applyFill="1" applyBorder="1">
      <alignment/>
      <protection/>
    </xf>
    <xf numFmtId="0" fontId="5" fillId="23" borderId="85" xfId="52" applyFont="1" applyFill="1" applyBorder="1">
      <alignment/>
      <protection/>
    </xf>
    <xf numFmtId="0" fontId="27" fillId="23" borderId="79" xfId="52" applyFont="1" applyFill="1" applyBorder="1">
      <alignment/>
      <protection/>
    </xf>
    <xf numFmtId="0" fontId="5" fillId="23" borderId="75" xfId="52" applyFont="1" applyFill="1" applyBorder="1">
      <alignment/>
      <protection/>
    </xf>
    <xf numFmtId="0" fontId="36" fillId="23" borderId="77" xfId="52" applyFont="1" applyFill="1" applyBorder="1">
      <alignment/>
      <protection/>
    </xf>
    <xf numFmtId="0" fontId="5" fillId="23" borderId="80" xfId="52" applyFont="1" applyFill="1" applyBorder="1" applyAlignment="1">
      <alignment horizontal="left" wrapText="1"/>
      <protection/>
    </xf>
    <xf numFmtId="0" fontId="16" fillId="23" borderId="86" xfId="52" applyFont="1" applyFill="1" applyBorder="1" applyAlignment="1">
      <alignment horizontal="left"/>
      <protection/>
    </xf>
    <xf numFmtId="0" fontId="16" fillId="23" borderId="77" xfId="52" applyFont="1" applyFill="1" applyBorder="1" applyAlignment="1">
      <alignment horizontal="left"/>
      <protection/>
    </xf>
    <xf numFmtId="0" fontId="96" fillId="23" borderId="77" xfId="52" applyFont="1" applyFill="1" applyBorder="1" applyAlignment="1">
      <alignment horizontal="left"/>
      <protection/>
    </xf>
    <xf numFmtId="0" fontId="16" fillId="23" borderId="77" xfId="52" applyFont="1" applyFill="1" applyBorder="1" applyAlignment="1" quotePrefix="1">
      <alignment horizontal="left"/>
      <protection/>
    </xf>
    <xf numFmtId="0" fontId="16" fillId="23" borderId="80" xfId="52" applyFont="1" applyFill="1" applyBorder="1" applyAlignment="1">
      <alignment horizontal="left"/>
      <protection/>
    </xf>
    <xf numFmtId="0" fontId="96" fillId="23" borderId="86" xfId="52" applyFont="1" applyFill="1" applyBorder="1" applyAlignment="1">
      <alignment horizontal="left"/>
      <protection/>
    </xf>
    <xf numFmtId="0" fontId="16" fillId="23" borderId="79" xfId="52" applyFont="1" applyFill="1" applyBorder="1" applyAlignment="1">
      <alignment horizontal="left"/>
      <protection/>
    </xf>
    <xf numFmtId="0" fontId="16" fillId="23" borderId="85" xfId="52" applyFont="1" applyFill="1" applyBorder="1" applyAlignment="1">
      <alignment horizontal="left"/>
      <protection/>
    </xf>
    <xf numFmtId="0" fontId="16" fillId="23" borderId="80" xfId="52" applyFont="1" applyFill="1" applyBorder="1" applyAlignment="1">
      <alignment horizontal="left"/>
      <protection/>
    </xf>
    <xf numFmtId="0" fontId="96" fillId="23" borderId="80" xfId="52" applyFont="1" applyFill="1" applyBorder="1" applyAlignment="1">
      <alignment horizontal="left"/>
      <protection/>
    </xf>
    <xf numFmtId="0" fontId="95" fillId="0" borderId="0" xfId="52" applyNumberFormat="1" applyFont="1" applyFill="1" applyBorder="1" applyAlignment="1" quotePrefix="1">
      <alignment horizontal="center"/>
      <protection/>
    </xf>
    <xf numFmtId="0" fontId="96" fillId="0" borderId="0" xfId="52" applyFont="1" applyFill="1" applyBorder="1" applyAlignment="1">
      <alignment horizontal="left"/>
      <protection/>
    </xf>
    <xf numFmtId="0" fontId="76" fillId="22" borderId="10" xfId="54" applyFont="1" applyFill="1" applyBorder="1">
      <alignment/>
      <protection/>
    </xf>
    <xf numFmtId="0" fontId="76" fillId="22" borderId="10" xfId="54" applyFont="1" applyFill="1" applyBorder="1" applyAlignment="1">
      <alignment/>
      <protection/>
    </xf>
    <xf numFmtId="0" fontId="76" fillId="0" borderId="10" xfId="54" applyFont="1" applyFill="1" applyBorder="1">
      <alignment/>
      <protection/>
    </xf>
    <xf numFmtId="14" fontId="76" fillId="23" borderId="10" xfId="54" applyNumberFormat="1" applyFont="1" applyFill="1" applyBorder="1" applyAlignment="1">
      <alignment horizontal="left"/>
      <protection/>
    </xf>
    <xf numFmtId="49" fontId="19" fillId="23" borderId="0" xfId="52" applyNumberFormat="1" applyFont="1" applyFill="1" applyBorder="1">
      <alignment/>
      <protection/>
    </xf>
    <xf numFmtId="184" fontId="8" fillId="23" borderId="0" xfId="59" applyNumberFormat="1" applyFont="1" applyFill="1" applyBorder="1" applyAlignment="1" quotePrefix="1">
      <alignment horizontal="left"/>
      <protection/>
    </xf>
    <xf numFmtId="184" fontId="92" fillId="23" borderId="70" xfId="52" applyNumberFormat="1" applyFont="1" applyFill="1" applyBorder="1" applyAlignment="1">
      <alignment horizontal="center"/>
      <protection/>
    </xf>
    <xf numFmtId="49" fontId="97" fillId="23" borderId="79" xfId="52" applyNumberFormat="1" applyFont="1" applyFill="1" applyBorder="1" applyAlignment="1" quotePrefix="1">
      <alignment horizontal="center"/>
      <protection/>
    </xf>
    <xf numFmtId="49" fontId="95" fillId="23" borderId="84" xfId="52" applyNumberFormat="1" applyFont="1" applyFill="1" applyBorder="1" applyAlignment="1" quotePrefix="1">
      <alignment horizontal="center"/>
      <protection/>
    </xf>
    <xf numFmtId="49" fontId="90" fillId="23" borderId="84" xfId="52" applyNumberFormat="1" applyFont="1" applyFill="1" applyBorder="1" applyAlignment="1" quotePrefix="1">
      <alignment horizontal="center"/>
      <protection/>
    </xf>
    <xf numFmtId="49" fontId="95" fillId="23" borderId="80" xfId="52" applyNumberFormat="1" applyFont="1" applyFill="1" applyBorder="1" applyAlignment="1" quotePrefix="1">
      <alignment horizontal="center"/>
      <protection/>
    </xf>
    <xf numFmtId="49" fontId="90" fillId="23" borderId="85" xfId="52" applyNumberFormat="1" applyFont="1" applyFill="1" applyBorder="1" applyAlignment="1" quotePrefix="1">
      <alignment horizontal="center"/>
      <protection/>
    </xf>
    <xf numFmtId="49" fontId="95" fillId="23" borderId="79" xfId="52" applyNumberFormat="1" applyFont="1" applyFill="1" applyBorder="1" applyAlignment="1" quotePrefix="1">
      <alignment horizontal="center"/>
      <protection/>
    </xf>
    <xf numFmtId="49" fontId="84" fillId="23" borderId="77" xfId="52" applyNumberFormat="1" applyFont="1" applyFill="1" applyBorder="1" applyAlignment="1" quotePrefix="1">
      <alignment horizontal="center"/>
      <protection/>
    </xf>
    <xf numFmtId="49" fontId="98" fillId="16" borderId="22" xfId="52" applyNumberFormat="1" applyFont="1" applyFill="1" applyBorder="1" applyAlignment="1" applyProtection="1">
      <alignment horizontal="center" vertical="center" wrapText="1"/>
      <protection/>
    </xf>
    <xf numFmtId="0" fontId="10" fillId="4" borderId="87" xfId="52" applyFont="1" applyFill="1" applyBorder="1" applyAlignment="1" applyProtection="1">
      <alignment horizontal="center" vertical="center"/>
      <protection/>
    </xf>
    <xf numFmtId="0" fontId="87" fillId="7" borderId="87" xfId="52" applyFont="1" applyFill="1" applyBorder="1" applyAlignment="1" applyProtection="1">
      <alignment horizontal="center" vertical="center"/>
      <protection/>
    </xf>
    <xf numFmtId="0" fontId="32" fillId="4" borderId="88" xfId="0" applyFont="1" applyFill="1" applyBorder="1" applyAlignment="1" applyProtection="1">
      <alignment horizontal="center" vertical="center" wrapText="1"/>
      <protection/>
    </xf>
    <xf numFmtId="0" fontId="80" fillId="4" borderId="88" xfId="0" applyFont="1" applyFill="1" applyBorder="1" applyAlignment="1" applyProtection="1">
      <alignment horizontal="center" vertical="center" wrapText="1"/>
      <protection/>
    </xf>
    <xf numFmtId="3" fontId="34" fillId="16" borderId="88" xfId="52" applyNumberFormat="1" applyFont="1" applyFill="1" applyBorder="1" applyAlignment="1" quotePrefix="1">
      <alignment horizontal="center" vertical="center"/>
      <protection/>
    </xf>
    <xf numFmtId="3" fontId="34" fillId="16" borderId="88" xfId="52" applyNumberFormat="1" applyFont="1" applyFill="1" applyBorder="1" applyAlignment="1" applyProtection="1" quotePrefix="1">
      <alignment horizontal="center" vertical="center"/>
      <protection/>
    </xf>
    <xf numFmtId="3" fontId="16" fillId="16" borderId="88" xfId="52" applyNumberFormat="1" applyFont="1" applyFill="1" applyBorder="1" applyAlignment="1" applyProtection="1" quotePrefix="1">
      <alignment horizontal="center" vertical="center"/>
      <protection/>
    </xf>
    <xf numFmtId="49" fontId="98" fillId="16" borderId="89" xfId="52" applyNumberFormat="1" applyFont="1" applyFill="1" applyBorder="1" applyAlignment="1" applyProtection="1">
      <alignment horizontal="center" vertical="center" wrapText="1"/>
      <protection/>
    </xf>
    <xf numFmtId="49" fontId="35" fillId="21" borderId="70" xfId="52" applyNumberFormat="1" applyFont="1" applyFill="1" applyBorder="1" applyAlignment="1" applyProtection="1">
      <alignment horizontal="center" vertical="center" wrapText="1"/>
      <protection/>
    </xf>
    <xf numFmtId="0" fontId="9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center"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/>
    </xf>
    <xf numFmtId="0" fontId="108" fillId="0" borderId="90" xfId="58" applyFont="1" applyFill="1" applyBorder="1" applyAlignment="1">
      <alignment horizontal="left" vertical="center" wrapText="1"/>
      <protection/>
    </xf>
    <xf numFmtId="0" fontId="109" fillId="0" borderId="91" xfId="58" applyFont="1" applyFill="1" applyBorder="1" applyAlignment="1">
      <alignment horizontal="center" vertical="center" wrapText="1"/>
      <protection/>
    </xf>
    <xf numFmtId="0" fontId="110" fillId="0" borderId="92" xfId="52" applyFont="1" applyBorder="1" applyAlignment="1">
      <alignment horizontal="center" vertical="center" wrapText="1"/>
      <protection/>
    </xf>
    <xf numFmtId="0" fontId="110" fillId="0" borderId="87" xfId="71" applyFont="1" applyBorder="1" applyAlignment="1" applyProtection="1">
      <alignment horizontal="center" vertical="center" wrapText="1"/>
      <protection/>
    </xf>
    <xf numFmtId="0" fontId="110" fillId="0" borderId="87" xfId="71" applyFont="1" applyBorder="1" applyAlignment="1" applyProtection="1">
      <alignment horizontal="center" vertical="center"/>
      <protection/>
    </xf>
    <xf numFmtId="0" fontId="110" fillId="0" borderId="90" xfId="52" applyFont="1" applyBorder="1" applyAlignment="1">
      <alignment horizontal="center" vertical="center"/>
      <protection/>
    </xf>
    <xf numFmtId="0" fontId="110" fillId="0" borderId="91" xfId="52" applyFont="1" applyBorder="1" applyAlignment="1">
      <alignment horizontal="center" vertical="center"/>
      <protection/>
    </xf>
    <xf numFmtId="0" fontId="111" fillId="0" borderId="92" xfId="58" applyFont="1" applyFill="1" applyBorder="1" applyAlignment="1">
      <alignment horizontal="center" vertical="center" wrapText="1"/>
      <protection/>
    </xf>
    <xf numFmtId="0" fontId="110" fillId="0" borderId="92" xfId="58" applyFont="1" applyFill="1" applyBorder="1" applyAlignment="1">
      <alignment horizontal="center" vertical="center" wrapText="1"/>
      <protection/>
    </xf>
    <xf numFmtId="0" fontId="110" fillId="0" borderId="87" xfId="71" applyFont="1" applyFill="1" applyBorder="1" applyAlignment="1" applyProtection="1">
      <alignment horizontal="center" vertical="center" wrapText="1"/>
      <protection/>
    </xf>
    <xf numFmtId="0" fontId="110" fillId="19" borderId="87" xfId="71" applyFont="1" applyFill="1" applyBorder="1" applyAlignment="1" applyProtection="1">
      <alignment horizontal="center" vertical="center" wrapText="1"/>
      <protection/>
    </xf>
    <xf numFmtId="0" fontId="112" fillId="0" borderId="90" xfId="52" applyFont="1" applyBorder="1" applyAlignment="1" quotePrefix="1">
      <alignment horizontal="center" vertical="center" wrapText="1"/>
      <protection/>
    </xf>
    <xf numFmtId="0" fontId="112" fillId="0" borderId="93" xfId="52" applyFont="1" applyBorder="1" applyAlignment="1">
      <alignment horizontal="center" vertical="center"/>
      <protection/>
    </xf>
    <xf numFmtId="0" fontId="112" fillId="0" borderId="92" xfId="52" applyFont="1" applyBorder="1" applyAlignment="1" quotePrefix="1">
      <alignment horizontal="center" vertical="center" wrapText="1"/>
      <protection/>
    </xf>
    <xf numFmtId="3" fontId="112" fillId="0" borderId="87" xfId="52" applyNumberFormat="1" applyFont="1" applyBorder="1" applyAlignment="1">
      <alignment horizontal="center" vertical="center"/>
      <protection/>
    </xf>
    <xf numFmtId="3" fontId="112" fillId="0" borderId="87" xfId="52" applyNumberFormat="1" applyFont="1" applyBorder="1" applyAlignment="1" applyProtection="1">
      <alignment horizontal="center" vertical="center"/>
      <protection/>
    </xf>
    <xf numFmtId="179" fontId="108" fillId="0" borderId="94" xfId="58" applyNumberFormat="1" applyFont="1" applyFill="1" applyBorder="1" applyAlignment="1" quotePrefix="1">
      <alignment horizontal="right" vertical="center"/>
      <protection/>
    </xf>
    <xf numFmtId="3" fontId="113" fillId="0" borderId="81" xfId="52" applyNumberFormat="1" applyFont="1" applyBorder="1" applyAlignment="1" applyProtection="1">
      <alignment horizontal="right" vertical="center"/>
      <protection/>
    </xf>
    <xf numFmtId="3" fontId="113" fillId="0" borderId="81" xfId="52" applyNumberFormat="1" applyFont="1" applyFill="1" applyBorder="1" applyAlignment="1" applyProtection="1">
      <alignment horizontal="right" vertical="center"/>
      <protection/>
    </xf>
    <xf numFmtId="3" fontId="113" fillId="19" borderId="81" xfId="52" applyNumberFormat="1" applyFont="1" applyFill="1" applyBorder="1" applyAlignment="1" applyProtection="1">
      <alignment horizontal="right" vertical="center"/>
      <protection/>
    </xf>
    <xf numFmtId="0" fontId="110" fillId="0" borderId="34" xfId="58" applyFont="1" applyFill="1" applyBorder="1" applyAlignment="1" quotePrefix="1">
      <alignment horizontal="right" vertical="center"/>
      <protection/>
    </xf>
    <xf numFmtId="179" fontId="114" fillId="0" borderId="10" xfId="58" applyNumberFormat="1" applyFont="1" applyFill="1" applyBorder="1" applyAlignment="1" quotePrefix="1">
      <alignment horizontal="right" vertical="center"/>
      <protection/>
    </xf>
    <xf numFmtId="0" fontId="112" fillId="0" borderId="48" xfId="58" applyFont="1" applyFill="1" applyBorder="1" applyAlignment="1">
      <alignment horizontal="left" vertical="center" wrapText="1"/>
      <protection/>
    </xf>
    <xf numFmtId="3" fontId="112" fillId="0" borderId="82" xfId="52" applyNumberFormat="1" applyFont="1" applyBorder="1" applyAlignment="1" applyProtection="1">
      <alignment horizontal="right" vertical="center"/>
      <protection locked="0"/>
    </xf>
    <xf numFmtId="3" fontId="112" fillId="0" borderId="82" xfId="52" applyNumberFormat="1" applyFont="1" applyFill="1" applyBorder="1" applyAlignment="1" applyProtection="1">
      <alignment horizontal="right" vertical="center"/>
      <protection locked="0"/>
    </xf>
    <xf numFmtId="3" fontId="112" fillId="19" borderId="70" xfId="52" applyNumberFormat="1" applyFont="1" applyFill="1" applyBorder="1" applyAlignment="1" applyProtection="1">
      <alignment horizontal="right" vertical="center"/>
      <protection locked="0"/>
    </xf>
    <xf numFmtId="3" fontId="112" fillId="19" borderId="82" xfId="52" applyNumberFormat="1" applyFont="1" applyFill="1" applyBorder="1" applyAlignment="1" applyProtection="1">
      <alignment horizontal="right" vertical="center"/>
      <protection locked="0"/>
    </xf>
    <xf numFmtId="179" fontId="108" fillId="0" borderId="34" xfId="58" applyNumberFormat="1" applyFont="1" applyFill="1" applyBorder="1" applyAlignment="1" quotePrefix="1">
      <alignment horizontal="right" vertical="center"/>
      <protection/>
    </xf>
    <xf numFmtId="0" fontId="108" fillId="0" borderId="89" xfId="58" applyFont="1" applyFill="1" applyBorder="1" applyAlignment="1" quotePrefix="1">
      <alignment horizontal="left" vertical="center"/>
      <protection/>
    </xf>
    <xf numFmtId="3" fontId="113" fillId="0" borderId="88" xfId="52" applyNumberFormat="1" applyFont="1" applyBorder="1" applyAlignment="1" applyProtection="1">
      <alignment horizontal="right" vertical="center"/>
      <protection/>
    </xf>
    <xf numFmtId="3" fontId="113" fillId="0" borderId="88" xfId="52" applyNumberFormat="1" applyFont="1" applyFill="1" applyBorder="1" applyAlignment="1" applyProtection="1">
      <alignment horizontal="right" vertical="center"/>
      <protection/>
    </xf>
    <xf numFmtId="3" fontId="113" fillId="19" borderId="88" xfId="52" applyNumberFormat="1" applyFont="1" applyFill="1" applyBorder="1" applyAlignment="1" applyProtection="1">
      <alignment horizontal="right" vertical="center"/>
      <protection/>
    </xf>
    <xf numFmtId="0" fontId="112" fillId="0" borderId="57" xfId="58" applyFont="1" applyFill="1" applyBorder="1" applyAlignment="1">
      <alignment horizontal="left" vertical="center" wrapText="1"/>
      <protection/>
    </xf>
    <xf numFmtId="3" fontId="112" fillId="19" borderId="31" xfId="52" applyNumberFormat="1" applyFont="1" applyFill="1" applyBorder="1" applyAlignment="1" applyProtection="1">
      <alignment horizontal="right" vertical="center"/>
      <protection locked="0"/>
    </xf>
    <xf numFmtId="0" fontId="112" fillId="0" borderId="57" xfId="58" applyFont="1" applyFill="1" applyBorder="1" applyAlignment="1">
      <alignment vertical="center" wrapText="1"/>
      <protection/>
    </xf>
    <xf numFmtId="3" fontId="113" fillId="0" borderId="82" xfId="52" applyNumberFormat="1" applyFont="1" applyBorder="1" applyAlignment="1" applyProtection="1">
      <alignment horizontal="right" vertical="center"/>
      <protection locked="0"/>
    </xf>
    <xf numFmtId="3" fontId="113" fillId="0" borderId="82" xfId="52" applyNumberFormat="1" applyFont="1" applyFill="1" applyBorder="1" applyAlignment="1" applyProtection="1">
      <alignment horizontal="right" vertical="center"/>
      <protection locked="0"/>
    </xf>
    <xf numFmtId="3" fontId="113" fillId="19" borderId="31" xfId="52" applyNumberFormat="1" applyFont="1" applyFill="1" applyBorder="1" applyAlignment="1" applyProtection="1">
      <alignment horizontal="right" vertical="center"/>
      <protection locked="0"/>
    </xf>
    <xf numFmtId="3" fontId="113" fillId="19" borderId="82" xfId="52" applyNumberFormat="1" applyFont="1" applyFill="1" applyBorder="1" applyAlignment="1" applyProtection="1">
      <alignment horizontal="right" vertical="center"/>
      <protection locked="0"/>
    </xf>
    <xf numFmtId="3" fontId="113" fillId="0" borderId="82" xfId="52" applyNumberFormat="1" applyFont="1" applyBorder="1" applyAlignment="1" applyProtection="1">
      <alignment horizontal="right" vertical="center"/>
      <protection/>
    </xf>
    <xf numFmtId="3" fontId="113" fillId="0" borderId="82" xfId="52" applyNumberFormat="1" applyFont="1" applyFill="1" applyBorder="1" applyAlignment="1" applyProtection="1">
      <alignment horizontal="right" vertical="center"/>
      <protection/>
    </xf>
    <xf numFmtId="3" fontId="113" fillId="19" borderId="82" xfId="52" applyNumberFormat="1" applyFont="1" applyFill="1" applyBorder="1" applyAlignment="1" applyProtection="1">
      <alignment horizontal="right" vertical="center"/>
      <protection/>
    </xf>
    <xf numFmtId="0" fontId="110" fillId="0" borderId="34" xfId="58" applyFont="1" applyFill="1" applyBorder="1" applyAlignment="1">
      <alignment horizontal="right" vertical="center"/>
      <protection/>
    </xf>
    <xf numFmtId="179" fontId="114" fillId="0" borderId="10" xfId="58" applyNumberFormat="1" applyFont="1" applyFill="1" applyBorder="1" applyAlignment="1">
      <alignment horizontal="right" vertical="center"/>
      <protection/>
    </xf>
    <xf numFmtId="0" fontId="108" fillId="0" borderId="48" xfId="58" applyFont="1" applyFill="1" applyBorder="1" applyAlignment="1" quotePrefix="1">
      <alignment horizontal="left" vertical="center"/>
      <protection/>
    </xf>
    <xf numFmtId="179" fontId="114" fillId="0" borderId="27" xfId="58" applyNumberFormat="1" applyFont="1" applyFill="1" applyBorder="1" applyAlignment="1" quotePrefix="1">
      <alignment horizontal="right" vertical="center"/>
      <protection/>
    </xf>
    <xf numFmtId="179" fontId="114" fillId="0" borderId="46" xfId="58" applyNumberFormat="1" applyFont="1" applyFill="1" applyBorder="1" applyAlignment="1" quotePrefix="1">
      <alignment horizontal="right" vertical="center"/>
      <protection/>
    </xf>
    <xf numFmtId="3" fontId="113" fillId="19" borderId="69" xfId="52" applyNumberFormat="1" applyFont="1" applyFill="1" applyBorder="1" applyAlignment="1" applyProtection="1">
      <alignment horizontal="right" vertical="center"/>
      <protection/>
    </xf>
    <xf numFmtId="0" fontId="114" fillId="0" borderId="10" xfId="58" applyFont="1" applyFill="1" applyBorder="1" applyAlignment="1">
      <alignment horizontal="right" wrapText="1"/>
      <protection/>
    </xf>
    <xf numFmtId="179" fontId="108" fillId="0" borderId="34" xfId="58" applyNumberFormat="1" applyFont="1" applyFill="1" applyBorder="1" applyAlignment="1">
      <alignment vertical="center" wrapText="1"/>
      <protection/>
    </xf>
    <xf numFmtId="0" fontId="112" fillId="0" borderId="10" xfId="58" applyFont="1" applyFill="1" applyBorder="1">
      <alignment/>
      <protection/>
    </xf>
    <xf numFmtId="3" fontId="113" fillId="0" borderId="10" xfId="52" applyNumberFormat="1" applyFont="1" applyBorder="1" applyAlignment="1" applyProtection="1">
      <alignment horizontal="right" vertical="center"/>
      <protection/>
    </xf>
    <xf numFmtId="3" fontId="112" fillId="0" borderId="71" xfId="52" applyNumberFormat="1" applyFont="1" applyFill="1" applyBorder="1" applyAlignment="1" applyProtection="1">
      <alignment horizontal="right" vertical="center"/>
      <protection/>
    </xf>
    <xf numFmtId="0" fontId="112" fillId="0" borderId="0" xfId="58" applyFont="1" applyFill="1" applyBorder="1">
      <alignment/>
      <protection/>
    </xf>
    <xf numFmtId="3" fontId="112" fillId="0" borderId="88" xfId="52" applyNumberFormat="1" applyFont="1" applyBorder="1" applyAlignment="1" applyProtection="1">
      <alignment horizontal="right" vertical="center"/>
      <protection locked="0"/>
    </xf>
    <xf numFmtId="0" fontId="110" fillId="0" borderId="90" xfId="58" applyFont="1" applyFill="1" applyBorder="1" applyAlignment="1" quotePrefix="1">
      <alignment horizontal="right" vertical="center"/>
      <protection/>
    </xf>
    <xf numFmtId="0" fontId="114" fillId="0" borderId="91" xfId="58" applyFont="1" applyFill="1" applyBorder="1" applyAlignment="1">
      <alignment horizontal="right" vertical="center"/>
      <protection/>
    </xf>
    <xf numFmtId="0" fontId="110" fillId="0" borderId="95" xfId="52" applyFont="1" applyBorder="1" applyAlignment="1">
      <alignment horizontal="center" vertical="center" wrapText="1"/>
      <protection/>
    </xf>
    <xf numFmtId="3" fontId="110" fillId="0" borderId="87" xfId="52" applyNumberFormat="1" applyFont="1" applyBorder="1" applyAlignment="1" applyProtection="1">
      <alignment horizontal="right" vertical="center"/>
      <protection/>
    </xf>
    <xf numFmtId="3" fontId="110" fillId="0" borderId="87" xfId="52" applyNumberFormat="1" applyFont="1" applyFill="1" applyBorder="1" applyAlignment="1" applyProtection="1">
      <alignment horizontal="right" vertical="center"/>
      <protection/>
    </xf>
    <xf numFmtId="3" fontId="110" fillId="19" borderId="87" xfId="52" applyNumberFormat="1" applyFont="1" applyFill="1" applyBorder="1" applyAlignment="1" applyProtection="1">
      <alignment horizontal="right" vertical="center"/>
      <protection/>
    </xf>
    <xf numFmtId="0" fontId="110" fillId="0" borderId="0" xfId="58" applyFont="1" applyFill="1" applyBorder="1" applyAlignment="1" quotePrefix="1">
      <alignment horizontal="right" vertical="center"/>
      <protection/>
    </xf>
    <xf numFmtId="0" fontId="114" fillId="0" borderId="0" xfId="58" applyFont="1" applyFill="1" applyBorder="1" applyAlignment="1">
      <alignment horizontal="right" vertical="center"/>
      <protection/>
    </xf>
    <xf numFmtId="0" fontId="112" fillId="0" borderId="0" xfId="52" applyFont="1" applyBorder="1" applyAlignment="1">
      <alignment horizontal="center" vertical="center" wrapText="1"/>
      <protection/>
    </xf>
    <xf numFmtId="3" fontId="110" fillId="0" borderId="0" xfId="52" applyNumberFormat="1" applyFont="1" applyFill="1" applyBorder="1" applyAlignment="1" applyProtection="1">
      <alignment horizontal="right" vertical="center"/>
      <protection/>
    </xf>
    <xf numFmtId="3" fontId="110" fillId="19" borderId="0" xfId="52" applyNumberFormat="1" applyFont="1" applyFill="1" applyBorder="1" applyAlignment="1" applyProtection="1">
      <alignment horizontal="right" vertical="center"/>
      <protection/>
    </xf>
    <xf numFmtId="0" fontId="112" fillId="0" borderId="94" xfId="52" applyFont="1" applyBorder="1" applyAlignment="1">
      <alignment horizontal="center" vertical="center" wrapText="1"/>
      <protection/>
    </xf>
    <xf numFmtId="0" fontId="110" fillId="0" borderId="96" xfId="71" applyFont="1" applyFill="1" applyBorder="1" applyAlignment="1" applyProtection="1">
      <alignment horizontal="center" vertical="center" wrapText="1"/>
      <protection/>
    </xf>
    <xf numFmtId="0" fontId="110" fillId="19" borderId="96" xfId="71" applyFont="1" applyFill="1" applyBorder="1" applyAlignment="1" applyProtection="1">
      <alignment horizontal="center" vertical="center" wrapText="1"/>
      <protection/>
    </xf>
    <xf numFmtId="0" fontId="110" fillId="0" borderId="34" xfId="52" applyFont="1" applyBorder="1" applyAlignment="1" quotePrefix="1">
      <alignment horizontal="center" vertical="center" wrapText="1"/>
      <protection/>
    </xf>
    <xf numFmtId="0" fontId="112" fillId="0" borderId="34" xfId="52" applyFont="1" applyBorder="1" applyAlignment="1" quotePrefix="1">
      <alignment horizontal="center" vertical="center" wrapText="1"/>
      <protection/>
    </xf>
    <xf numFmtId="0" fontId="112" fillId="0" borderId="97" xfId="0" applyFont="1" applyBorder="1" applyAlignment="1">
      <alignment horizontal="center" vertical="center" wrapText="1"/>
    </xf>
    <xf numFmtId="0" fontId="111" fillId="0" borderId="34" xfId="52" applyFont="1" applyBorder="1" applyAlignment="1" quotePrefix="1">
      <alignment horizontal="center" vertical="center" wrapText="1"/>
      <protection/>
    </xf>
    <xf numFmtId="0" fontId="110" fillId="19" borderId="34" xfId="52" applyFont="1" applyFill="1" applyBorder="1" applyAlignment="1" quotePrefix="1">
      <alignment horizontal="center" vertical="center" wrapText="1"/>
      <protection/>
    </xf>
    <xf numFmtId="3" fontId="112" fillId="0" borderId="87" xfId="52" applyNumberFormat="1" applyFont="1" applyFill="1" applyBorder="1" applyAlignment="1">
      <alignment horizontal="center" vertical="center"/>
      <protection/>
    </xf>
    <xf numFmtId="3" fontId="112" fillId="19" borderId="87" xfId="52" applyNumberFormat="1" applyFont="1" applyFill="1" applyBorder="1" applyAlignment="1" applyProtection="1">
      <alignment horizontal="center" vertical="center"/>
      <protection/>
    </xf>
    <xf numFmtId="0" fontId="112" fillId="0" borderId="90" xfId="52" applyFont="1" applyBorder="1" applyAlignment="1">
      <alignment vertical="center" wrapText="1"/>
      <protection/>
    </xf>
    <xf numFmtId="0" fontId="112" fillId="0" borderId="98" xfId="52" applyFont="1" applyBorder="1" applyAlignment="1">
      <alignment horizontal="center" vertical="center"/>
      <protection/>
    </xf>
    <xf numFmtId="3" fontId="113" fillId="0" borderId="31" xfId="52" applyNumberFormat="1" applyFont="1" applyBorder="1" applyAlignment="1" applyProtection="1">
      <alignment vertical="center"/>
      <protection/>
    </xf>
    <xf numFmtId="3" fontId="113" fillId="0" borderId="31" xfId="52" applyNumberFormat="1" applyFont="1" applyFill="1" applyBorder="1" applyAlignment="1" applyProtection="1">
      <alignment vertical="center"/>
      <protection/>
    </xf>
    <xf numFmtId="3" fontId="113" fillId="19" borderId="31" xfId="52" applyNumberFormat="1" applyFont="1" applyFill="1" applyBorder="1" applyAlignment="1" applyProtection="1">
      <alignment vertical="center"/>
      <protection/>
    </xf>
    <xf numFmtId="3" fontId="113" fillId="19" borderId="82" xfId="52" applyNumberFormat="1" applyFont="1" applyFill="1" applyBorder="1" applyAlignment="1" applyProtection="1">
      <alignment vertical="center"/>
      <protection/>
    </xf>
    <xf numFmtId="179" fontId="112" fillId="0" borderId="34" xfId="58" applyNumberFormat="1" applyFont="1" applyFill="1" applyBorder="1" applyAlignment="1">
      <alignment horizontal="right" vertical="center"/>
      <protection/>
    </xf>
    <xf numFmtId="3" fontId="112" fillId="0" borderId="31" xfId="52" applyNumberFormat="1" applyFont="1" applyBorder="1" applyAlignment="1" applyProtection="1">
      <alignment horizontal="right" vertical="center"/>
      <protection locked="0"/>
    </xf>
    <xf numFmtId="3" fontId="112" fillId="0" borderId="31" xfId="52" applyNumberFormat="1" applyFont="1" applyFill="1" applyBorder="1" applyAlignment="1" applyProtection="1">
      <alignment horizontal="right" vertical="center"/>
      <protection locked="0"/>
    </xf>
    <xf numFmtId="0" fontId="109" fillId="0" borderId="91" xfId="58" applyFont="1" applyFill="1" applyBorder="1" applyAlignment="1">
      <alignment horizontal="right" vertical="center"/>
      <protection/>
    </xf>
    <xf numFmtId="0" fontId="110" fillId="0" borderId="95" xfId="58" applyFont="1" applyFill="1" applyBorder="1" applyAlignment="1">
      <alignment horizontal="center" vertical="center" wrapText="1"/>
      <protection/>
    </xf>
    <xf numFmtId="3" fontId="110" fillId="0" borderId="87" xfId="52" applyNumberFormat="1" applyFont="1" applyBorder="1" applyAlignment="1" applyProtection="1">
      <alignment vertical="center"/>
      <protection/>
    </xf>
    <xf numFmtId="3" fontId="110" fillId="0" borderId="87" xfId="52" applyNumberFormat="1" applyFont="1" applyFill="1" applyBorder="1" applyAlignment="1" applyProtection="1">
      <alignment vertical="center"/>
      <protection/>
    </xf>
    <xf numFmtId="3" fontId="110" fillId="19" borderId="87" xfId="52" applyNumberFormat="1" applyFont="1" applyFill="1" applyBorder="1" applyAlignment="1" applyProtection="1">
      <alignment vertical="center"/>
      <protection/>
    </xf>
    <xf numFmtId="179" fontId="110" fillId="0" borderId="90" xfId="58" applyNumberFormat="1" applyFont="1" applyFill="1" applyBorder="1" applyAlignment="1" quotePrefix="1">
      <alignment horizontal="center" vertical="center"/>
      <protection/>
    </xf>
    <xf numFmtId="179" fontId="109" fillId="0" borderId="91" xfId="58" applyNumberFormat="1" applyFont="1" applyFill="1" applyBorder="1" applyAlignment="1" quotePrefix="1">
      <alignment horizontal="center" vertical="center"/>
      <protection/>
    </xf>
    <xf numFmtId="3" fontId="113" fillId="0" borderId="81" xfId="52" applyNumberFormat="1" applyFont="1" applyBorder="1" applyAlignment="1" applyProtection="1">
      <alignment vertical="center"/>
      <protection/>
    </xf>
    <xf numFmtId="3" fontId="113" fillId="0" borderId="81" xfId="52" applyNumberFormat="1" applyFont="1" applyFill="1" applyBorder="1" applyAlignment="1" applyProtection="1">
      <alignment vertical="center"/>
      <protection/>
    </xf>
    <xf numFmtId="3" fontId="113" fillId="19" borderId="81" xfId="52" applyNumberFormat="1" applyFont="1" applyFill="1" applyBorder="1" applyAlignment="1" applyProtection="1">
      <alignment vertical="center"/>
      <protection/>
    </xf>
    <xf numFmtId="179" fontId="114" fillId="0" borderId="66" xfId="58" applyNumberFormat="1" applyFont="1" applyFill="1" applyBorder="1" applyAlignment="1" quotePrefix="1">
      <alignment horizontal="right" vertical="center"/>
      <protection/>
    </xf>
    <xf numFmtId="0" fontId="112" fillId="0" borderId="30" xfId="58" applyFont="1" applyFill="1" applyBorder="1" applyAlignment="1">
      <alignment vertical="center" wrapText="1"/>
      <protection/>
    </xf>
    <xf numFmtId="0" fontId="112" fillId="0" borderId="10" xfId="58" applyFont="1" applyFill="1" applyBorder="1" applyAlignment="1">
      <alignment vertical="center" wrapText="1"/>
      <protection/>
    </xf>
    <xf numFmtId="3" fontId="112" fillId="0" borderId="70" xfId="52" applyNumberFormat="1" applyFont="1" applyFill="1" applyBorder="1" applyAlignment="1" applyProtection="1">
      <alignment vertical="center"/>
      <protection/>
    </xf>
    <xf numFmtId="3" fontId="113" fillId="19" borderId="33" xfId="52" applyNumberFormat="1" applyFont="1" applyFill="1" applyBorder="1" applyAlignment="1" applyProtection="1">
      <alignment vertical="center"/>
      <protection/>
    </xf>
    <xf numFmtId="0" fontId="112" fillId="0" borderId="34" xfId="58" applyFont="1" applyFill="1" applyBorder="1" applyAlignment="1">
      <alignment horizontal="right" vertical="center"/>
      <protection/>
    </xf>
    <xf numFmtId="0" fontId="112" fillId="0" borderId="89" xfId="58" applyFont="1" applyFill="1" applyBorder="1" applyAlignment="1">
      <alignment vertical="center" wrapText="1"/>
      <protection/>
    </xf>
    <xf numFmtId="3" fontId="112" fillId="0" borderId="70" xfId="52" applyNumberFormat="1" applyFont="1" applyFill="1" applyBorder="1" applyAlignment="1" applyProtection="1">
      <alignment horizontal="right" vertical="center"/>
      <protection locked="0"/>
    </xf>
    <xf numFmtId="3" fontId="112" fillId="19" borderId="33" xfId="52" applyNumberFormat="1" applyFont="1" applyFill="1" applyBorder="1" applyAlignment="1" applyProtection="1">
      <alignment horizontal="right" vertical="center"/>
      <protection locked="0"/>
    </xf>
    <xf numFmtId="3" fontId="113" fillId="0" borderId="26" xfId="52" applyNumberFormat="1" applyFont="1" applyBorder="1" applyAlignment="1" applyProtection="1">
      <alignment vertical="center"/>
      <protection/>
    </xf>
    <xf numFmtId="3" fontId="113" fillId="0" borderId="10" xfId="52" applyNumberFormat="1" applyFont="1" applyFill="1" applyBorder="1" applyAlignment="1" applyProtection="1">
      <alignment vertical="center"/>
      <protection/>
    </xf>
    <xf numFmtId="3" fontId="113" fillId="19" borderId="70" xfId="52" applyNumberFormat="1" applyFont="1" applyFill="1" applyBorder="1" applyAlignment="1" applyProtection="1">
      <alignment vertical="center"/>
      <protection/>
    </xf>
    <xf numFmtId="179" fontId="114" fillId="0" borderId="72" xfId="58" applyNumberFormat="1" applyFont="1" applyFill="1" applyBorder="1" applyAlignment="1" quotePrefix="1">
      <alignment horizontal="right" vertical="center"/>
      <protection/>
    </xf>
    <xf numFmtId="0" fontId="112" fillId="0" borderId="30" xfId="58" applyFont="1" applyFill="1" applyBorder="1" applyAlignment="1" quotePrefix="1">
      <alignment horizontal="left" vertical="center" wrapText="1"/>
      <protection/>
    </xf>
    <xf numFmtId="0" fontId="112" fillId="0" borderId="10" xfId="58" applyFont="1" applyFill="1" applyBorder="1" applyAlignment="1" quotePrefix="1">
      <alignment horizontal="left" vertical="center" wrapText="1"/>
      <protection/>
    </xf>
    <xf numFmtId="3" fontId="113" fillId="0" borderId="70" xfId="52" applyNumberFormat="1" applyFont="1" applyFill="1" applyBorder="1" applyAlignment="1" applyProtection="1">
      <alignment vertical="center"/>
      <protection/>
    </xf>
    <xf numFmtId="0" fontId="112" fillId="0" borderId="34" xfId="58" applyFont="1" applyFill="1" applyBorder="1" applyAlignment="1">
      <alignment vertical="center"/>
      <protection/>
    </xf>
    <xf numFmtId="179" fontId="114" fillId="0" borderId="73" xfId="58" applyNumberFormat="1" applyFont="1" applyFill="1" applyBorder="1" applyAlignment="1">
      <alignment horizontal="right" vertical="center"/>
      <protection/>
    </xf>
    <xf numFmtId="49" fontId="112" fillId="0" borderId="89" xfId="58" applyNumberFormat="1" applyFont="1" applyFill="1" applyBorder="1" applyAlignment="1">
      <alignment horizontal="left" vertical="center" wrapText="1"/>
      <protection/>
    </xf>
    <xf numFmtId="49" fontId="112" fillId="0" borderId="10" xfId="58" applyNumberFormat="1" applyFont="1" applyFill="1" applyBorder="1" applyAlignment="1">
      <alignment horizontal="left" vertical="center" wrapText="1"/>
      <protection/>
    </xf>
    <xf numFmtId="0" fontId="108" fillId="0" borderId="89" xfId="58" applyFont="1" applyFill="1" applyBorder="1" applyAlignment="1">
      <alignment horizontal="left" wrapText="1"/>
      <protection/>
    </xf>
    <xf numFmtId="3" fontId="113" fillId="0" borderId="82" xfId="52" applyNumberFormat="1" applyFont="1" applyFill="1" applyBorder="1" applyAlignment="1" applyProtection="1">
      <alignment vertical="center"/>
      <protection/>
    </xf>
    <xf numFmtId="179" fontId="110" fillId="0" borderId="34" xfId="58" applyNumberFormat="1" applyFont="1" applyFill="1" applyBorder="1" applyAlignment="1" quotePrefix="1">
      <alignment horizontal="right" vertical="center"/>
      <protection/>
    </xf>
    <xf numFmtId="179" fontId="114" fillId="0" borderId="66" xfId="58" applyNumberFormat="1" applyFont="1" applyFill="1" applyBorder="1" applyAlignment="1" quotePrefix="1">
      <alignment horizontal="right"/>
      <protection/>
    </xf>
    <xf numFmtId="0" fontId="112" fillId="0" borderId="30" xfId="58" applyFont="1" applyFill="1" applyBorder="1" applyAlignment="1" quotePrefix="1">
      <alignment horizontal="left"/>
      <protection/>
    </xf>
    <xf numFmtId="3" fontId="112" fillId="0" borderId="99" xfId="52" applyNumberFormat="1" applyFont="1" applyFill="1" applyBorder="1" applyAlignment="1" applyProtection="1">
      <alignment horizontal="right" vertical="center"/>
      <protection locked="0"/>
    </xf>
    <xf numFmtId="0" fontId="112" fillId="0" borderId="95" xfId="58" applyFont="1" applyFill="1" applyBorder="1" applyAlignment="1">
      <alignment horizontal="center" vertical="center" wrapText="1"/>
      <protection/>
    </xf>
    <xf numFmtId="0" fontId="108" fillId="0" borderId="27" xfId="58" applyFont="1" applyFill="1" applyBorder="1" applyAlignment="1" quotePrefix="1">
      <alignment horizontal="left" vertical="center"/>
      <protection/>
    </xf>
    <xf numFmtId="3" fontId="113" fillId="0" borderId="25" xfId="52" applyNumberFormat="1" applyFont="1" applyFill="1" applyBorder="1" applyAlignment="1" applyProtection="1">
      <alignment vertical="center"/>
      <protection locked="0"/>
    </xf>
    <xf numFmtId="3" fontId="113" fillId="19" borderId="31" xfId="52" applyNumberFormat="1" applyFont="1" applyFill="1" applyBorder="1" applyAlignment="1" applyProtection="1">
      <alignment vertical="center"/>
      <protection locked="0"/>
    </xf>
    <xf numFmtId="3" fontId="113" fillId="19" borderId="82" xfId="52" applyNumberFormat="1" applyFont="1" applyFill="1" applyBorder="1" applyAlignment="1" applyProtection="1">
      <alignment vertical="center"/>
      <protection locked="0"/>
    </xf>
    <xf numFmtId="0" fontId="113" fillId="0" borderId="10" xfId="58" applyFont="1" applyFill="1" applyBorder="1" applyAlignment="1" quotePrefix="1">
      <alignment horizontal="right" vertical="center" wrapText="1"/>
      <protection/>
    </xf>
    <xf numFmtId="3" fontId="113" fillId="0" borderId="100" xfId="52" applyNumberFormat="1" applyFont="1" applyFill="1" applyBorder="1" applyAlignment="1" applyProtection="1">
      <alignment vertical="center"/>
      <protection locked="0"/>
    </xf>
    <xf numFmtId="179" fontId="109" fillId="0" borderId="91" xfId="58" applyNumberFormat="1" applyFont="1" applyFill="1" applyBorder="1" applyAlignment="1" quotePrefix="1">
      <alignment horizontal="right" vertical="center"/>
      <protection/>
    </xf>
    <xf numFmtId="3" fontId="110" fillId="0" borderId="87" xfId="52" applyNumberFormat="1" applyFont="1" applyBorder="1" applyAlignment="1">
      <alignment vertical="center"/>
      <protection/>
    </xf>
    <xf numFmtId="3" fontId="110" fillId="0" borderId="87" xfId="52" applyNumberFormat="1" applyFont="1" applyFill="1" applyBorder="1" applyAlignment="1">
      <alignment vertical="center"/>
      <protection/>
    </xf>
    <xf numFmtId="3" fontId="110" fillId="19" borderId="87" xfId="52" applyNumberFormat="1" applyFont="1" applyFill="1" applyBorder="1" applyAlignment="1">
      <alignment vertical="center"/>
      <protection/>
    </xf>
    <xf numFmtId="179" fontId="114" fillId="0" borderId="0" xfId="58" applyNumberFormat="1" applyFont="1" applyFill="1" applyBorder="1" applyAlignment="1" quotePrefix="1">
      <alignment horizontal="right" vertical="center"/>
      <protection/>
    </xf>
    <xf numFmtId="0" fontId="112" fillId="0" borderId="0" xfId="58" applyFont="1" applyFill="1" applyBorder="1" applyAlignment="1">
      <alignment horizontal="center" vertical="center" wrapText="1"/>
      <protection/>
    </xf>
    <xf numFmtId="3" fontId="112" fillId="0" borderId="0" xfId="52" applyNumberFormat="1" applyFont="1" applyFill="1" applyBorder="1" applyAlignment="1">
      <alignment vertical="center"/>
      <protection/>
    </xf>
    <xf numFmtId="0" fontId="110" fillId="0" borderId="101" xfId="52" applyFont="1" applyBorder="1" applyAlignment="1" quotePrefix="1">
      <alignment horizontal="center" vertical="center" wrapText="1"/>
      <protection/>
    </xf>
    <xf numFmtId="1" fontId="110" fillId="0" borderId="87" xfId="52" applyNumberFormat="1" applyFont="1" applyBorder="1" applyAlignment="1">
      <alignment horizontal="center" vertical="center"/>
      <protection/>
    </xf>
    <xf numFmtId="1" fontId="110" fillId="0" borderId="87" xfId="52" applyNumberFormat="1" applyFont="1" applyFill="1" applyBorder="1" applyAlignment="1">
      <alignment horizontal="center" vertical="center" wrapText="1"/>
      <protection/>
    </xf>
    <xf numFmtId="1" fontId="110" fillId="19" borderId="87" xfId="52" applyNumberFormat="1" applyFont="1" applyFill="1" applyBorder="1" applyAlignment="1">
      <alignment horizontal="center" vertical="center"/>
      <protection/>
    </xf>
    <xf numFmtId="0" fontId="111" fillId="0" borderId="0" xfId="52" applyFont="1" applyBorder="1" applyAlignment="1" quotePrefix="1">
      <alignment horizontal="center" vertical="center" wrapText="1"/>
      <protection/>
    </xf>
    <xf numFmtId="0" fontId="112" fillId="0" borderId="87" xfId="52" applyFont="1" applyBorder="1" applyAlignment="1" quotePrefix="1">
      <alignment horizontal="center" vertical="center" wrapText="1"/>
      <protection/>
    </xf>
    <xf numFmtId="3" fontId="113" fillId="0" borderId="27" xfId="52" applyNumberFormat="1" applyFont="1" applyBorder="1" applyAlignment="1" applyProtection="1">
      <alignment horizontal="right" vertical="center"/>
      <protection/>
    </xf>
    <xf numFmtId="0" fontId="112" fillId="0" borderId="10" xfId="58" applyFont="1" applyFill="1" applyBorder="1" applyAlignment="1">
      <alignment horizontal="right" vertical="center" wrapText="1"/>
      <protection/>
    </xf>
    <xf numFmtId="3" fontId="116" fillId="0" borderId="70" xfId="52" applyNumberFormat="1" applyFont="1" applyFill="1" applyBorder="1" applyAlignment="1" applyProtection="1">
      <alignment horizontal="right" vertical="center"/>
      <protection locked="0"/>
    </xf>
    <xf numFmtId="0" fontId="109" fillId="0" borderId="10" xfId="58" applyFont="1" applyFill="1" applyBorder="1" applyAlignment="1">
      <alignment horizontal="left" vertical="center" wrapText="1"/>
      <protection/>
    </xf>
    <xf numFmtId="3" fontId="112" fillId="0" borderId="102" xfId="52" applyNumberFormat="1" applyFont="1" applyFill="1" applyBorder="1" applyAlignment="1" applyProtection="1">
      <alignment horizontal="right" vertical="center"/>
      <protection locked="0"/>
    </xf>
    <xf numFmtId="3" fontId="112" fillId="19" borderId="67" xfId="52" applyNumberFormat="1" applyFont="1" applyFill="1" applyBorder="1" applyAlignment="1" applyProtection="1">
      <alignment horizontal="right" vertical="center"/>
      <protection locked="0"/>
    </xf>
    <xf numFmtId="3" fontId="112" fillId="19" borderId="103" xfId="52" applyNumberFormat="1" applyFont="1" applyFill="1" applyBorder="1" applyAlignment="1" applyProtection="1">
      <alignment horizontal="right" vertical="center"/>
      <protection locked="0"/>
    </xf>
    <xf numFmtId="176" fontId="110" fillId="0" borderId="34" xfId="58" applyNumberFormat="1" applyFont="1" applyFill="1" applyBorder="1" applyAlignment="1">
      <alignment horizontal="right" vertical="center"/>
      <protection/>
    </xf>
    <xf numFmtId="179" fontId="114" fillId="0" borderId="104" xfId="58" applyNumberFormat="1" applyFont="1" applyFill="1" applyBorder="1" applyAlignment="1" quotePrefix="1">
      <alignment horizontal="right" vertical="center"/>
      <protection/>
    </xf>
    <xf numFmtId="0" fontId="110" fillId="0" borderId="105" xfId="58" applyFont="1" applyFill="1" applyBorder="1" applyAlignment="1">
      <alignment horizontal="left" vertical="center" wrapText="1"/>
      <protection/>
    </xf>
    <xf numFmtId="3" fontId="110" fillId="19" borderId="99" xfId="52" applyNumberFormat="1" applyFont="1" applyFill="1" applyBorder="1" applyAlignment="1">
      <alignment vertical="center"/>
      <protection/>
    </xf>
    <xf numFmtId="176" fontId="110" fillId="0" borderId="106" xfId="58" applyNumberFormat="1" applyFont="1" applyFill="1" applyBorder="1" applyAlignment="1">
      <alignment horizontal="right" vertical="center"/>
      <protection/>
    </xf>
    <xf numFmtId="3" fontId="110" fillId="0" borderId="97" xfId="0" applyNumberFormat="1" applyFont="1" applyBorder="1" applyAlignment="1">
      <alignment horizontal="right" vertical="top" wrapText="1"/>
    </xf>
    <xf numFmtId="3" fontId="110" fillId="0" borderId="97" xfId="0" applyNumberFormat="1" applyFont="1" applyFill="1" applyBorder="1" applyAlignment="1">
      <alignment horizontal="right" vertical="top" wrapText="1"/>
    </xf>
    <xf numFmtId="3" fontId="110" fillId="19" borderId="97" xfId="0" applyNumberFormat="1" applyFont="1" applyFill="1" applyBorder="1" applyAlignment="1">
      <alignment horizontal="right" vertical="top" wrapText="1"/>
    </xf>
    <xf numFmtId="0" fontId="112" fillId="0" borderId="0" xfId="52" applyFont="1" applyBorder="1" applyAlignment="1">
      <alignment vertical="center"/>
      <protection/>
    </xf>
    <xf numFmtId="176" fontId="112" fillId="0" borderId="0" xfId="52" applyNumberFormat="1" applyFont="1" applyBorder="1" applyAlignment="1" quotePrefix="1">
      <alignment horizontal="center" vertical="center"/>
      <protection/>
    </xf>
    <xf numFmtId="176" fontId="112" fillId="0" borderId="0" xfId="52" applyNumberFormat="1" applyFont="1" applyBorder="1" applyAlignment="1" quotePrefix="1">
      <alignment horizontal="center" vertical="center" wrapText="1"/>
      <protection/>
    </xf>
    <xf numFmtId="3" fontId="112" fillId="0" borderId="0" xfId="52" applyNumberFormat="1" applyFont="1" applyFill="1" applyBorder="1" applyAlignment="1">
      <alignment horizontal="right" vertical="center"/>
      <protection/>
    </xf>
    <xf numFmtId="3" fontId="112" fillId="0" borderId="0" xfId="52" applyNumberFormat="1" applyFont="1" applyFill="1" applyBorder="1" applyAlignment="1" applyProtection="1">
      <alignment horizontal="right" vertical="center"/>
      <protection/>
    </xf>
    <xf numFmtId="0" fontId="110" fillId="0" borderId="96" xfId="52" applyFont="1" applyBorder="1" applyAlignment="1">
      <alignment horizontal="center" vertical="center" wrapText="1"/>
      <protection/>
    </xf>
    <xf numFmtId="0" fontId="110" fillId="19" borderId="94" xfId="71" applyFont="1" applyFill="1" applyBorder="1" applyAlignment="1" applyProtection="1">
      <alignment horizontal="center" vertical="center" wrapText="1"/>
      <protection/>
    </xf>
    <xf numFmtId="0" fontId="110" fillId="19" borderId="90" xfId="71" applyFont="1" applyFill="1" applyBorder="1" applyAlignment="1" applyProtection="1">
      <alignment horizontal="center" vertical="center" wrapText="1"/>
      <protection/>
    </xf>
    <xf numFmtId="3" fontId="112" fillId="19" borderId="90" xfId="52" applyNumberFormat="1" applyFont="1" applyFill="1" applyBorder="1" applyAlignment="1" applyProtection="1">
      <alignment horizontal="center" vertical="center"/>
      <protection/>
    </xf>
    <xf numFmtId="3" fontId="113" fillId="19" borderId="24" xfId="52" applyNumberFormat="1" applyFont="1" applyFill="1" applyBorder="1" applyAlignment="1" applyProtection="1">
      <alignment vertical="center"/>
      <protection/>
    </xf>
    <xf numFmtId="0" fontId="112" fillId="0" borderId="10" xfId="0" applyFont="1" applyBorder="1" applyAlignment="1">
      <alignment/>
    </xf>
    <xf numFmtId="0" fontId="112" fillId="0" borderId="31" xfId="0" applyFont="1" applyBorder="1" applyAlignment="1">
      <alignment/>
    </xf>
    <xf numFmtId="0" fontId="112" fillId="0" borderId="70" xfId="0" applyFont="1" applyBorder="1" applyAlignment="1">
      <alignment horizontal="right"/>
    </xf>
    <xf numFmtId="3" fontId="112" fillId="0" borderId="82" xfId="0" applyNumberFormat="1" applyFont="1" applyFill="1" applyBorder="1" applyAlignment="1">
      <alignment horizontal="right" vertical="top" wrapText="1"/>
    </xf>
    <xf numFmtId="3" fontId="112" fillId="19" borderId="48" xfId="0" applyNumberFormat="1" applyFont="1" applyFill="1" applyBorder="1" applyAlignment="1">
      <alignment horizontal="right" vertical="top" wrapText="1"/>
    </xf>
    <xf numFmtId="3" fontId="112" fillId="19" borderId="82" xfId="0" applyNumberFormat="1" applyFont="1" applyFill="1" applyBorder="1" applyAlignment="1">
      <alignment/>
    </xf>
    <xf numFmtId="3" fontId="113" fillId="0" borderId="88" xfId="0" applyNumberFormat="1" applyFont="1" applyBorder="1" applyAlignment="1">
      <alignment horizontal="right" vertical="top" wrapText="1"/>
    </xf>
    <xf numFmtId="3" fontId="113" fillId="0" borderId="88" xfId="0" applyNumberFormat="1" applyFont="1" applyFill="1" applyBorder="1" applyAlignment="1">
      <alignment horizontal="right" vertical="top" wrapText="1"/>
    </xf>
    <xf numFmtId="3" fontId="113" fillId="19" borderId="26" xfId="0" applyNumberFormat="1" applyFont="1" applyFill="1" applyBorder="1" applyAlignment="1">
      <alignment horizontal="right" vertical="top" wrapText="1"/>
    </xf>
    <xf numFmtId="3" fontId="113" fillId="19" borderId="88" xfId="0" applyNumberFormat="1" applyFont="1" applyFill="1" applyBorder="1" applyAlignment="1">
      <alignment horizontal="right" vertical="top" wrapText="1"/>
    </xf>
    <xf numFmtId="0" fontId="112" fillId="0" borderId="38" xfId="0" applyFont="1" applyBorder="1" applyAlignment="1">
      <alignment horizontal="center" vertical="top" wrapText="1"/>
    </xf>
    <xf numFmtId="0" fontId="112" fillId="0" borderId="31" xfId="0" applyFont="1" applyBorder="1" applyAlignment="1">
      <alignment horizontal="justify" vertical="top" wrapText="1"/>
    </xf>
    <xf numFmtId="0" fontId="112" fillId="0" borderId="70" xfId="0" applyFont="1" applyBorder="1" applyAlignment="1">
      <alignment horizontal="right" vertical="top" wrapText="1"/>
    </xf>
    <xf numFmtId="0" fontId="112" fillId="0" borderId="107" xfId="0" applyFont="1" applyBorder="1" applyAlignment="1">
      <alignment horizontal="right" vertical="center" wrapText="1"/>
    </xf>
    <xf numFmtId="3" fontId="113" fillId="0" borderId="82" xfId="0" applyNumberFormat="1" applyFont="1" applyFill="1" applyBorder="1" applyAlignment="1">
      <alignment horizontal="right" vertical="top" wrapText="1"/>
    </xf>
    <xf numFmtId="0" fontId="112" fillId="0" borderId="10" xfId="0" applyFont="1" applyBorder="1" applyAlignment="1">
      <alignment vertical="center" wrapText="1"/>
    </xf>
    <xf numFmtId="0" fontId="112" fillId="0" borderId="70" xfId="55" applyFont="1" applyBorder="1" applyAlignment="1">
      <alignment vertical="center" wrapText="1"/>
      <protection/>
    </xf>
    <xf numFmtId="0" fontId="112" fillId="0" borderId="70" xfId="55" applyFont="1" applyBorder="1" applyAlignment="1">
      <alignment horizontal="right" vertical="center" wrapText="1"/>
      <protection/>
    </xf>
    <xf numFmtId="3" fontId="113" fillId="0" borderId="82" xfId="0" applyNumberFormat="1" applyFont="1" applyBorder="1" applyAlignment="1">
      <alignment horizontal="right" vertical="top" wrapText="1"/>
    </xf>
    <xf numFmtId="3" fontId="113" fillId="19" borderId="32" xfId="0" applyNumberFormat="1" applyFont="1" applyFill="1" applyBorder="1" applyAlignment="1">
      <alignment horizontal="right" vertical="top" wrapText="1"/>
    </xf>
    <xf numFmtId="3" fontId="113" fillId="19" borderId="82" xfId="0" applyNumberFormat="1" applyFont="1" applyFill="1" applyBorder="1" applyAlignment="1">
      <alignment horizontal="right" vertical="top" wrapText="1"/>
    </xf>
    <xf numFmtId="3" fontId="112" fillId="0" borderId="82" xfId="0" applyNumberFormat="1" applyFont="1" applyFill="1" applyBorder="1" applyAlignment="1">
      <alignment horizontal="right" vertical="center" wrapText="1"/>
    </xf>
    <xf numFmtId="3" fontId="112" fillId="19" borderId="32" xfId="0" applyNumberFormat="1" applyFont="1" applyFill="1" applyBorder="1" applyAlignment="1">
      <alignment horizontal="right" vertical="center" wrapText="1"/>
    </xf>
    <xf numFmtId="3" fontId="112" fillId="19" borderId="82" xfId="0" applyNumberFormat="1" applyFont="1" applyFill="1" applyBorder="1" applyAlignment="1">
      <alignment horizontal="right" vertical="center" wrapText="1"/>
    </xf>
    <xf numFmtId="3" fontId="113" fillId="0" borderId="88" xfId="0" applyNumberFormat="1" applyFont="1" applyBorder="1" applyAlignment="1">
      <alignment horizontal="right" vertical="center" wrapText="1"/>
    </xf>
    <xf numFmtId="3" fontId="113" fillId="0" borderId="88" xfId="0" applyNumberFormat="1" applyFont="1" applyFill="1" applyBorder="1" applyAlignment="1">
      <alignment horizontal="right" vertical="center" wrapText="1"/>
    </xf>
    <xf numFmtId="3" fontId="113" fillId="19" borderId="26" xfId="0" applyNumberFormat="1" applyFont="1" applyFill="1" applyBorder="1" applyAlignment="1">
      <alignment horizontal="right" vertical="center" wrapText="1"/>
    </xf>
    <xf numFmtId="3" fontId="113" fillId="19" borderId="88" xfId="0" applyNumberFormat="1" applyFont="1" applyFill="1" applyBorder="1" applyAlignment="1">
      <alignment horizontal="right" vertical="center" wrapText="1"/>
    </xf>
    <xf numFmtId="0" fontId="112" fillId="0" borderId="70" xfId="0" applyFont="1" applyBorder="1" applyAlignment="1">
      <alignment horizontal="right" vertical="center" wrapText="1"/>
    </xf>
    <xf numFmtId="3" fontId="112" fillId="19" borderId="48" xfId="0" applyNumberFormat="1" applyFont="1" applyFill="1" applyBorder="1" applyAlignment="1">
      <alignment horizontal="right" vertical="center" wrapText="1"/>
    </xf>
    <xf numFmtId="3" fontId="112" fillId="19" borderId="82" xfId="0" applyNumberFormat="1" applyFont="1" applyFill="1" applyBorder="1" applyAlignment="1">
      <alignment vertical="center"/>
    </xf>
    <xf numFmtId="0" fontId="112" fillId="0" borderId="70" xfId="55" applyFont="1" applyBorder="1">
      <alignment/>
      <protection/>
    </xf>
    <xf numFmtId="0" fontId="112" fillId="0" borderId="70" xfId="55" applyFont="1" applyBorder="1" applyAlignment="1">
      <alignment horizontal="right"/>
      <protection/>
    </xf>
    <xf numFmtId="3" fontId="112" fillId="0" borderId="82" xfId="0" applyNumberFormat="1" applyFont="1" applyFill="1" applyBorder="1" applyAlignment="1">
      <alignment horizontal="right" wrapText="1"/>
    </xf>
    <xf numFmtId="3" fontId="112" fillId="19" borderId="48" xfId="0" applyNumberFormat="1" applyFont="1" applyFill="1" applyBorder="1" applyAlignment="1">
      <alignment horizontal="right" wrapText="1"/>
    </xf>
    <xf numFmtId="3" fontId="113" fillId="0" borderId="82" xfId="0" applyNumberFormat="1" applyFont="1" applyBorder="1" applyAlignment="1">
      <alignment horizontal="right" wrapText="1"/>
    </xf>
    <xf numFmtId="3" fontId="113" fillId="0" borderId="82" xfId="0" applyNumberFormat="1" applyFont="1" applyFill="1" applyBorder="1" applyAlignment="1">
      <alignment horizontal="right" wrapText="1"/>
    </xf>
    <xf numFmtId="3" fontId="113" fillId="19" borderId="32" xfId="0" applyNumberFormat="1" applyFont="1" applyFill="1" applyBorder="1" applyAlignment="1">
      <alignment horizontal="right" wrapText="1"/>
    </xf>
    <xf numFmtId="3" fontId="113" fillId="19" borderId="82" xfId="0" applyNumberFormat="1" applyFont="1" applyFill="1" applyBorder="1" applyAlignment="1">
      <alignment horizontal="right" wrapText="1"/>
    </xf>
    <xf numFmtId="0" fontId="112" fillId="0" borderId="108" xfId="0" applyFont="1" applyBorder="1" applyAlignment="1">
      <alignment horizontal="center" vertical="top" wrapText="1"/>
    </xf>
    <xf numFmtId="0" fontId="112" fillId="0" borderId="91" xfId="0" applyFont="1" applyBorder="1" applyAlignment="1">
      <alignment/>
    </xf>
    <xf numFmtId="0" fontId="110" fillId="0" borderId="98" xfId="0" applyFont="1" applyBorder="1" applyAlignment="1">
      <alignment horizontal="justify" vertical="top" wrapText="1"/>
    </xf>
    <xf numFmtId="0" fontId="112" fillId="0" borderId="0" xfId="0" applyFont="1" applyAlignment="1">
      <alignment/>
    </xf>
    <xf numFmtId="3" fontId="117" fillId="0" borderId="0" xfId="0" applyNumberFormat="1" applyFont="1" applyAlignment="1">
      <alignment/>
    </xf>
    <xf numFmtId="0" fontId="114" fillId="0" borderId="22" xfId="58" applyFont="1" applyFill="1" applyBorder="1" applyAlignment="1">
      <alignment horizontal="left" vertical="center" wrapText="1"/>
      <protection/>
    </xf>
    <xf numFmtId="0" fontId="114" fillId="0" borderId="0" xfId="58" applyFont="1" applyFill="1" applyBorder="1" applyAlignment="1">
      <alignment horizontal="left" vertical="center" wrapText="1"/>
      <protection/>
    </xf>
    <xf numFmtId="0" fontId="114" fillId="0" borderId="89" xfId="58" applyFont="1" applyFill="1" applyBorder="1" applyAlignment="1">
      <alignment vertical="center" wrapText="1"/>
      <protection/>
    </xf>
    <xf numFmtId="0" fontId="114" fillId="0" borderId="89" xfId="58" applyFont="1" applyFill="1" applyBorder="1" applyAlignment="1">
      <alignment horizontal="left" vertical="center" wrapText="1"/>
      <protection/>
    </xf>
    <xf numFmtId="0" fontId="112" fillId="0" borderId="30" xfId="58" applyFont="1" applyFill="1" applyBorder="1" applyAlignment="1">
      <alignment horizontal="left" vertical="center" wrapText="1"/>
      <protection/>
    </xf>
    <xf numFmtId="0" fontId="112" fillId="0" borderId="0" xfId="58" applyFont="1" applyFill="1" applyBorder="1" applyAlignment="1">
      <alignment horizontal="left" vertical="center" wrapText="1"/>
      <protection/>
    </xf>
    <xf numFmtId="0" fontId="112" fillId="0" borderId="102" xfId="55" applyFont="1" applyBorder="1" applyAlignment="1">
      <alignment horizontal="right"/>
      <protection/>
    </xf>
    <xf numFmtId="3" fontId="112" fillId="0" borderId="103" xfId="0" applyNumberFormat="1" applyFont="1" applyFill="1" applyBorder="1" applyAlignment="1">
      <alignment horizontal="right" wrapText="1"/>
    </xf>
    <xf numFmtId="3" fontId="112" fillId="19" borderId="30" xfId="0" applyNumberFormat="1" applyFont="1" applyFill="1" applyBorder="1" applyAlignment="1">
      <alignment horizontal="right" wrapText="1"/>
    </xf>
    <xf numFmtId="3" fontId="112" fillId="19" borderId="103" xfId="0" applyNumberFormat="1" applyFont="1" applyFill="1" applyBorder="1" applyAlignment="1">
      <alignment/>
    </xf>
    <xf numFmtId="3" fontId="110" fillId="0" borderId="87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32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0" fontId="121" fillId="0" borderId="0" xfId="52" applyFont="1">
      <alignment/>
      <protection/>
    </xf>
    <xf numFmtId="0" fontId="121" fillId="0" borderId="0" xfId="52" applyFont="1" applyBorder="1">
      <alignment/>
      <protection/>
    </xf>
    <xf numFmtId="0" fontId="123" fillId="0" borderId="0" xfId="52" applyFont="1" applyBorder="1" applyAlignment="1">
      <alignment horizontal="right"/>
      <protection/>
    </xf>
    <xf numFmtId="0" fontId="122" fillId="27" borderId="109" xfId="52" applyFont="1" applyFill="1" applyBorder="1" applyAlignment="1">
      <alignment horizontal="left" vertical="top" wrapText="1"/>
      <protection/>
    </xf>
    <xf numFmtId="0" fontId="122" fillId="27" borderId="110" xfId="52" applyFont="1" applyFill="1" applyBorder="1" applyAlignment="1">
      <alignment horizontal="left" vertical="top" wrapText="1"/>
      <protection/>
    </xf>
    <xf numFmtId="0" fontId="122" fillId="27" borderId="111" xfId="52" applyFont="1" applyFill="1" applyBorder="1" applyAlignment="1">
      <alignment horizontal="left" vertical="justify"/>
      <protection/>
    </xf>
    <xf numFmtId="3" fontId="122" fillId="27" borderId="112" xfId="52" applyNumberFormat="1" applyFont="1" applyFill="1" applyBorder="1">
      <alignment/>
      <protection/>
    </xf>
    <xf numFmtId="3" fontId="122" fillId="16" borderId="87" xfId="52" applyNumberFormat="1" applyFont="1" applyFill="1" applyBorder="1">
      <alignment/>
      <protection/>
    </xf>
    <xf numFmtId="3" fontId="122" fillId="27" borderId="113" xfId="52" applyNumberFormat="1" applyFont="1" applyFill="1" applyBorder="1" applyAlignment="1">
      <alignment horizontal="center"/>
      <protection/>
    </xf>
    <xf numFmtId="3" fontId="122" fillId="27" borderId="10" xfId="52" applyNumberFormat="1" applyFont="1" applyFill="1" applyBorder="1">
      <alignment/>
      <protection/>
    </xf>
    <xf numFmtId="3" fontId="122" fillId="27" borderId="114" xfId="52" applyNumberFormat="1" applyFont="1" applyFill="1" applyBorder="1">
      <alignment/>
      <protection/>
    </xf>
    <xf numFmtId="3" fontId="122" fillId="27" borderId="10" xfId="52" applyNumberFormat="1" applyFont="1" applyFill="1" applyBorder="1" applyAlignment="1">
      <alignment horizontal="center"/>
      <protection/>
    </xf>
    <xf numFmtId="3" fontId="122" fillId="27" borderId="115" xfId="52" applyNumberFormat="1" applyFont="1" applyFill="1" applyBorder="1">
      <alignment/>
      <protection/>
    </xf>
    <xf numFmtId="3" fontId="122" fillId="27" borderId="31" xfId="52" applyNumberFormat="1" applyFont="1" applyFill="1" applyBorder="1" applyAlignment="1">
      <alignment horizontal="center"/>
      <protection/>
    </xf>
    <xf numFmtId="0" fontId="122" fillId="27" borderId="33" xfId="52" applyFont="1" applyFill="1" applyBorder="1" applyAlignment="1">
      <alignment horizontal="left" vertical="justify"/>
      <protection/>
    </xf>
    <xf numFmtId="3" fontId="122" fillId="27" borderId="31" xfId="52" applyNumberFormat="1" applyFont="1" applyFill="1" applyBorder="1">
      <alignment/>
      <protection/>
    </xf>
    <xf numFmtId="0" fontId="121" fillId="6" borderId="33" xfId="52" applyFont="1" applyFill="1" applyBorder="1" applyAlignment="1">
      <alignment vertical="justify"/>
      <protection/>
    </xf>
    <xf numFmtId="3" fontId="121" fillId="6" borderId="10" xfId="52" applyNumberFormat="1" applyFont="1" applyFill="1" applyBorder="1">
      <alignment/>
      <protection/>
    </xf>
    <xf numFmtId="3" fontId="121" fillId="6" borderId="31" xfId="52" applyNumberFormat="1" applyFont="1" applyFill="1" applyBorder="1">
      <alignment/>
      <protection/>
    </xf>
    <xf numFmtId="0" fontId="121" fillId="16" borderId="33" xfId="52" applyFont="1" applyFill="1" applyBorder="1" applyAlignment="1" quotePrefix="1">
      <alignment vertical="justify"/>
      <protection/>
    </xf>
    <xf numFmtId="3" fontId="121" fillId="16" borderId="10" xfId="52" applyNumberFormat="1" applyFont="1" applyFill="1" applyBorder="1">
      <alignment/>
      <protection/>
    </xf>
    <xf numFmtId="3" fontId="121" fillId="16" borderId="112" xfId="52" applyNumberFormat="1" applyFont="1" applyFill="1" applyBorder="1">
      <alignment/>
      <protection/>
    </xf>
    <xf numFmtId="3" fontId="121" fillId="16" borderId="31" xfId="52" applyNumberFormat="1" applyFont="1" applyFill="1" applyBorder="1">
      <alignment/>
      <protection/>
    </xf>
    <xf numFmtId="0" fontId="122" fillId="16" borderId="116" xfId="52" applyFont="1" applyFill="1" applyBorder="1" applyAlignment="1" quotePrefix="1">
      <alignment vertical="justify"/>
      <protection/>
    </xf>
    <xf numFmtId="3" fontId="122" fillId="6" borderId="10" xfId="52" applyNumberFormat="1" applyFont="1" applyFill="1" applyBorder="1">
      <alignment/>
      <protection/>
    </xf>
    <xf numFmtId="3" fontId="122" fillId="16" borderId="10" xfId="52" applyNumberFormat="1" applyFont="1" applyFill="1" applyBorder="1">
      <alignment/>
      <protection/>
    </xf>
    <xf numFmtId="3" fontId="122" fillId="16" borderId="31" xfId="52" applyNumberFormat="1" applyFont="1" applyFill="1" applyBorder="1">
      <alignment/>
      <protection/>
    </xf>
    <xf numFmtId="0" fontId="122" fillId="27" borderId="116" xfId="52" applyFont="1" applyFill="1" applyBorder="1" applyAlignment="1">
      <alignment horizontal="left" vertical="justify"/>
      <protection/>
    </xf>
    <xf numFmtId="3" fontId="122" fillId="27" borderId="117" xfId="52" applyNumberFormat="1" applyFont="1" applyFill="1" applyBorder="1">
      <alignment/>
      <protection/>
    </xf>
    <xf numFmtId="3" fontId="122" fillId="27" borderId="118" xfId="52" applyNumberFormat="1" applyFont="1" applyFill="1" applyBorder="1">
      <alignment/>
      <protection/>
    </xf>
    <xf numFmtId="0" fontId="127" fillId="0" borderId="0" xfId="52" applyFont="1">
      <alignment/>
      <protection/>
    </xf>
    <xf numFmtId="0" fontId="121" fillId="0" borderId="0" xfId="52" applyFont="1" applyFill="1">
      <alignment/>
      <protection/>
    </xf>
    <xf numFmtId="3" fontId="121" fillId="16" borderId="87" xfId="52" applyNumberFormat="1" applyFont="1" applyFill="1" applyBorder="1">
      <alignment/>
      <protection/>
    </xf>
    <xf numFmtId="3" fontId="122" fillId="27" borderId="119" xfId="52" applyNumberFormat="1" applyFont="1" applyFill="1" applyBorder="1" applyAlignment="1">
      <alignment horizontal="center"/>
      <protection/>
    </xf>
    <xf numFmtId="3" fontId="122" fillId="27" borderId="114" xfId="52" applyNumberFormat="1" applyFont="1" applyFill="1" applyBorder="1" applyAlignment="1">
      <alignment horizontal="center"/>
      <protection/>
    </xf>
    <xf numFmtId="3" fontId="122" fillId="27" borderId="120" xfId="52" applyNumberFormat="1" applyFont="1" applyFill="1" applyBorder="1" applyAlignment="1">
      <alignment horizontal="center"/>
      <protection/>
    </xf>
    <xf numFmtId="0" fontId="122" fillId="2" borderId="121" xfId="52" applyFont="1" applyFill="1" applyBorder="1" applyAlignment="1">
      <alignment horizontal="left" vertical="justify"/>
      <protection/>
    </xf>
    <xf numFmtId="3" fontId="122" fillId="2" borderId="122" xfId="52" applyNumberFormat="1" applyFont="1" applyFill="1" applyBorder="1">
      <alignment/>
      <protection/>
    </xf>
    <xf numFmtId="3" fontId="122" fillId="2" borderId="123" xfId="52" applyNumberFormat="1" applyFont="1" applyFill="1" applyBorder="1">
      <alignment/>
      <protection/>
    </xf>
    <xf numFmtId="0" fontId="122" fillId="2" borderId="124" xfId="52" applyFont="1" applyFill="1" applyBorder="1" applyAlignment="1">
      <alignment horizontal="left" vertical="justify"/>
      <protection/>
    </xf>
    <xf numFmtId="3" fontId="122" fillId="2" borderId="125" xfId="52" applyNumberFormat="1" applyFont="1" applyFill="1" applyBorder="1">
      <alignment/>
      <protection/>
    </xf>
    <xf numFmtId="3" fontId="122" fillId="2" borderId="125" xfId="52" applyNumberFormat="1" applyFont="1" applyFill="1" applyBorder="1" applyAlignment="1">
      <alignment horizontal="center"/>
      <protection/>
    </xf>
    <xf numFmtId="3" fontId="122" fillId="2" borderId="126" xfId="52" applyNumberFormat="1" applyFont="1" applyFill="1" applyBorder="1" applyAlignment="1">
      <alignment horizontal="center"/>
      <protection/>
    </xf>
    <xf numFmtId="0" fontId="122" fillId="2" borderId="33" xfId="52" applyFont="1" applyFill="1" applyBorder="1" applyAlignment="1">
      <alignment horizontal="left" vertical="justify"/>
      <protection/>
    </xf>
    <xf numFmtId="3" fontId="122" fillId="2" borderId="10" xfId="52" applyNumberFormat="1" applyFont="1" applyFill="1" applyBorder="1">
      <alignment/>
      <protection/>
    </xf>
    <xf numFmtId="3" fontId="122" fillId="2" borderId="31" xfId="52" applyNumberFormat="1" applyFont="1" applyFill="1" applyBorder="1">
      <alignment/>
      <protection/>
    </xf>
    <xf numFmtId="0" fontId="122" fillId="2" borderId="127" xfId="52" applyFont="1" applyFill="1" applyBorder="1" applyAlignment="1">
      <alignment horizontal="left" vertical="justify"/>
      <protection/>
    </xf>
    <xf numFmtId="3" fontId="122" fillId="2" borderId="104" xfId="52" applyNumberFormat="1" applyFont="1" applyFill="1" applyBorder="1">
      <alignment/>
      <protection/>
    </xf>
    <xf numFmtId="3" fontId="122" fillId="2" borderId="128" xfId="52" applyNumberFormat="1" applyFont="1" applyFill="1" applyBorder="1">
      <alignment/>
      <protection/>
    </xf>
    <xf numFmtId="0" fontId="128" fillId="0" borderId="0" xfId="52" applyFont="1" applyFill="1">
      <alignment/>
      <protection/>
    </xf>
    <xf numFmtId="0" fontId="121" fillId="0" borderId="0" xfId="52" applyFont="1" applyAlignment="1">
      <alignment horizontal="left"/>
      <protection/>
    </xf>
    <xf numFmtId="0" fontId="99" fillId="0" borderId="0" xfId="0" applyFont="1" applyAlignment="1">
      <alignment wrapText="1"/>
    </xf>
    <xf numFmtId="0" fontId="126" fillId="0" borderId="0" xfId="52" applyFont="1" applyAlignment="1">
      <alignment horizontal="left"/>
      <protection/>
    </xf>
    <xf numFmtId="0" fontId="126" fillId="0" borderId="0" xfId="52" applyFont="1">
      <alignment/>
      <protection/>
    </xf>
    <xf numFmtId="0" fontId="122" fillId="0" borderId="0" xfId="52" applyFont="1">
      <alignment/>
      <protection/>
    </xf>
    <xf numFmtId="0" fontId="21" fillId="0" borderId="10" xfId="52" applyFont="1" applyBorder="1">
      <alignment/>
      <protection/>
    </xf>
    <xf numFmtId="0" fontId="21" fillId="0" borderId="0" xfId="52" applyFont="1" applyBorder="1">
      <alignment/>
      <protection/>
    </xf>
    <xf numFmtId="170" fontId="100" fillId="0" borderId="34" xfId="0" applyNumberFormat="1" applyFont="1" applyBorder="1" applyAlignment="1">
      <alignment wrapText="1"/>
    </xf>
    <xf numFmtId="0" fontId="106" fillId="0" borderId="0" xfId="0" applyFont="1" applyAlignment="1">
      <alignment horizontal="left" wrapText="1"/>
    </xf>
    <xf numFmtId="0" fontId="107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0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0" fillId="0" borderId="129" xfId="0" applyFont="1" applyBorder="1" applyAlignment="1">
      <alignment horizontal="left" wrapText="1"/>
    </xf>
    <xf numFmtId="0" fontId="112" fillId="0" borderId="130" xfId="0" applyFont="1" applyBorder="1" applyAlignment="1">
      <alignment horizontal="left" wrapText="1"/>
    </xf>
    <xf numFmtId="179" fontId="108" fillId="0" borderId="34" xfId="58" applyNumberFormat="1" applyFont="1" applyFill="1" applyBorder="1" applyAlignment="1">
      <alignment vertical="center" wrapText="1"/>
      <protection/>
    </xf>
    <xf numFmtId="0" fontId="112" fillId="0" borderId="0" xfId="0" applyFont="1" applyBorder="1" applyAlignment="1">
      <alignment vertical="center" wrapText="1"/>
    </xf>
    <xf numFmtId="0" fontId="112" fillId="0" borderId="107" xfId="0" applyFont="1" applyBorder="1" applyAlignment="1">
      <alignment vertical="center" wrapText="1"/>
    </xf>
    <xf numFmtId="0" fontId="6" fillId="0" borderId="0" xfId="0" applyFont="1" applyAlignment="1">
      <alignment/>
    </xf>
    <xf numFmtId="0" fontId="10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justify" wrapText="1"/>
    </xf>
    <xf numFmtId="0" fontId="108" fillId="0" borderId="30" xfId="58" applyFont="1" applyFill="1" applyBorder="1" applyAlignment="1" quotePrefix="1">
      <alignment horizontal="left" vertical="center"/>
      <protection/>
    </xf>
    <xf numFmtId="0" fontId="110" fillId="19" borderId="96" xfId="71" applyFont="1" applyFill="1" applyBorder="1" applyAlignment="1" applyProtection="1">
      <alignment horizontal="center" vertical="center" wrapText="1"/>
      <protection/>
    </xf>
    <xf numFmtId="0" fontId="112" fillId="19" borderId="131" xfId="0" applyFont="1" applyFill="1" applyBorder="1" applyAlignment="1">
      <alignment horizontal="center" vertical="center" wrapText="1"/>
    </xf>
    <xf numFmtId="0" fontId="112" fillId="19" borderId="97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108" fillId="0" borderId="24" xfId="58" applyFont="1" applyFill="1" applyBorder="1" applyAlignment="1" quotePrefix="1">
      <alignment horizontal="left" vertical="center"/>
      <protection/>
    </xf>
    <xf numFmtId="0" fontId="108" fillId="0" borderId="0" xfId="58" applyFont="1" applyFill="1" applyBorder="1" applyAlignment="1" quotePrefix="1">
      <alignment horizontal="left" vertical="center"/>
      <protection/>
    </xf>
    <xf numFmtId="0" fontId="108" fillId="0" borderId="89" xfId="58" applyFont="1" applyFill="1" applyBorder="1" applyAlignment="1" quotePrefix="1">
      <alignment horizontal="left" vertical="center"/>
      <protection/>
    </xf>
    <xf numFmtId="0" fontId="108" fillId="0" borderId="48" xfId="58" applyFont="1" applyFill="1" applyBorder="1" applyAlignment="1" quotePrefix="1">
      <alignment horizontal="left" wrapText="1"/>
      <protection/>
    </xf>
    <xf numFmtId="0" fontId="108" fillId="0" borderId="70" xfId="58" applyFont="1" applyFill="1" applyBorder="1" applyAlignment="1" quotePrefix="1">
      <alignment horizontal="left" wrapText="1"/>
      <protection/>
    </xf>
    <xf numFmtId="0" fontId="110" fillId="0" borderId="96" xfId="71" applyFont="1" applyFill="1" applyBorder="1" applyAlignment="1" applyProtection="1">
      <alignment horizontal="center" vertical="center" wrapText="1"/>
      <protection/>
    </xf>
    <xf numFmtId="0" fontId="112" fillId="0" borderId="131" xfId="0" applyFont="1" applyFill="1" applyBorder="1" applyAlignment="1">
      <alignment horizontal="center" vertical="center" wrapText="1"/>
    </xf>
    <xf numFmtId="0" fontId="112" fillId="0" borderId="97" xfId="0" applyFont="1" applyFill="1" applyBorder="1" applyAlignment="1">
      <alignment horizontal="center" vertical="center" wrapText="1"/>
    </xf>
    <xf numFmtId="0" fontId="108" fillId="0" borderId="89" xfId="58" applyFont="1" applyFill="1" applyBorder="1" applyAlignment="1">
      <alignment horizontal="left" wrapText="1"/>
      <protection/>
    </xf>
    <xf numFmtId="0" fontId="112" fillId="0" borderId="94" xfId="52" applyFont="1" applyBorder="1" applyAlignment="1">
      <alignment horizontal="center" vertical="center" wrapText="1"/>
      <protection/>
    </xf>
    <xf numFmtId="0" fontId="112" fillId="0" borderId="34" xfId="0" applyFont="1" applyBorder="1" applyAlignment="1">
      <alignment horizontal="center" vertical="center" wrapText="1"/>
    </xf>
    <xf numFmtId="0" fontId="112" fillId="0" borderId="96" xfId="52" applyFont="1" applyBorder="1" applyAlignment="1">
      <alignment horizontal="center" vertical="center" wrapText="1"/>
      <protection/>
    </xf>
    <xf numFmtId="0" fontId="112" fillId="0" borderId="131" xfId="0" applyFont="1" applyBorder="1" applyAlignment="1">
      <alignment horizontal="center" vertical="center" wrapText="1"/>
    </xf>
    <xf numFmtId="0" fontId="112" fillId="0" borderId="97" xfId="0" applyFont="1" applyBorder="1" applyAlignment="1">
      <alignment horizontal="center" vertical="center" wrapText="1"/>
    </xf>
    <xf numFmtId="0" fontId="110" fillId="0" borderId="96" xfId="7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3" fillId="0" borderId="0" xfId="0" applyFont="1" applyBorder="1" applyAlignment="1">
      <alignment horizontal="center"/>
    </xf>
    <xf numFmtId="0" fontId="112" fillId="0" borderId="0" xfId="0" applyFont="1" applyAlignment="1">
      <alignment/>
    </xf>
    <xf numFmtId="0" fontId="111" fillId="0" borderId="132" xfId="58" applyFont="1" applyFill="1" applyBorder="1" applyAlignment="1" quotePrefix="1">
      <alignment horizontal="left" vertical="center" wrapText="1"/>
      <protection/>
    </xf>
    <xf numFmtId="0" fontId="0" fillId="0" borderId="95" xfId="0" applyBorder="1" applyAlignment="1">
      <alignment vertical="center"/>
    </xf>
    <xf numFmtId="0" fontId="0" fillId="0" borderId="92" xfId="0" applyBorder="1" applyAlignment="1">
      <alignment vertical="center"/>
    </xf>
    <xf numFmtId="0" fontId="111" fillId="0" borderId="132" xfId="58" applyFont="1" applyFill="1" applyBorder="1" applyAlignment="1">
      <alignment horizontal="left" vertical="center" wrapText="1"/>
      <protection/>
    </xf>
    <xf numFmtId="0" fontId="4" fillId="0" borderId="95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110" fillId="0" borderId="96" xfId="0" applyFont="1" applyBorder="1" applyAlignment="1">
      <alignment horizontal="center" vertical="center" wrapText="1"/>
    </xf>
    <xf numFmtId="0" fontId="111" fillId="0" borderId="94" xfId="58" applyFont="1" applyFill="1" applyBorder="1" applyAlignment="1">
      <alignment horizontal="left" vertical="center" wrapText="1"/>
      <protection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179" fontId="108" fillId="0" borderId="94" xfId="58" applyNumberFormat="1" applyFont="1" applyFill="1" applyBorder="1" applyAlignment="1">
      <alignment vertical="center" wrapText="1"/>
      <protection/>
    </xf>
    <xf numFmtId="0" fontId="112" fillId="0" borderId="133" xfId="0" applyFont="1" applyBorder="1" applyAlignment="1">
      <alignment vertical="center" wrapText="1"/>
    </xf>
    <xf numFmtId="0" fontId="112" fillId="0" borderId="134" xfId="0" applyFont="1" applyBorder="1" applyAlignment="1">
      <alignment vertical="center" wrapText="1"/>
    </xf>
    <xf numFmtId="0" fontId="108" fillId="0" borderId="0" xfId="58" applyFont="1" applyFill="1" applyBorder="1" applyAlignment="1" quotePrefix="1">
      <alignment horizontal="left" vertical="center" wrapText="1"/>
      <protection/>
    </xf>
    <xf numFmtId="0" fontId="112" fillId="0" borderId="0" xfId="0" applyFont="1" applyAlignment="1">
      <alignment wrapText="1"/>
    </xf>
    <xf numFmtId="0" fontId="121" fillId="0" borderId="0" xfId="0" applyFont="1" applyAlignment="1">
      <alignment wrapText="1"/>
    </xf>
    <xf numFmtId="179" fontId="110" fillId="0" borderId="135" xfId="58" applyNumberFormat="1" applyFont="1" applyFill="1" applyBorder="1" applyAlignment="1" quotePrefix="1">
      <alignment horizontal="center" vertical="center" wrapText="1"/>
      <protection/>
    </xf>
    <xf numFmtId="179" fontId="110" fillId="0" borderId="136" xfId="58" applyNumberFormat="1" applyFont="1" applyFill="1" applyBorder="1" applyAlignment="1" quotePrefix="1">
      <alignment horizontal="center" vertical="center" wrapText="1"/>
      <protection/>
    </xf>
    <xf numFmtId="179" fontId="109" fillId="0" borderId="137" xfId="58" applyNumberFormat="1" applyFont="1" applyFill="1" applyBorder="1" applyAlignment="1" quotePrefix="1">
      <alignment horizontal="center" vertical="center" wrapText="1"/>
      <protection/>
    </xf>
    <xf numFmtId="179" fontId="109" fillId="0" borderId="93" xfId="58" applyNumberFormat="1" applyFont="1" applyFill="1" applyBorder="1" applyAlignment="1" quotePrefix="1">
      <alignment horizontal="center" vertical="center" wrapText="1"/>
      <protection/>
    </xf>
    <xf numFmtId="0" fontId="108" fillId="0" borderId="48" xfId="58" applyFont="1" applyFill="1" applyBorder="1" applyAlignment="1">
      <alignment horizontal="left" vertical="center" wrapText="1"/>
      <protection/>
    </xf>
    <xf numFmtId="0" fontId="108" fillId="0" borderId="48" xfId="58" applyFont="1" applyFill="1" applyBorder="1" applyAlignment="1" quotePrefix="1">
      <alignment horizontal="left" vertical="center"/>
      <protection/>
    </xf>
    <xf numFmtId="0" fontId="108" fillId="0" borderId="24" xfId="58" applyFont="1" applyFill="1" applyBorder="1" applyAlignment="1">
      <alignment horizontal="left" vertical="center"/>
      <protection/>
    </xf>
    <xf numFmtId="0" fontId="108" fillId="0" borderId="25" xfId="58" applyFont="1" applyFill="1" applyBorder="1" applyAlignment="1">
      <alignment horizontal="left" vertical="center"/>
      <protection/>
    </xf>
    <xf numFmtId="0" fontId="108" fillId="0" borderId="30" xfId="58" applyFont="1" applyFill="1" applyBorder="1" applyAlignment="1">
      <alignment vertical="center" wrapText="1"/>
      <protection/>
    </xf>
    <xf numFmtId="0" fontId="113" fillId="0" borderId="30" xfId="52" applyFont="1" applyBorder="1" applyAlignment="1">
      <alignment vertical="center" wrapText="1"/>
      <protection/>
    </xf>
    <xf numFmtId="0" fontId="32" fillId="0" borderId="0" xfId="52" applyFont="1" applyAlignment="1">
      <alignment horizontal="right"/>
      <protection/>
    </xf>
    <xf numFmtId="0" fontId="32" fillId="0" borderId="0" xfId="52" applyFont="1" applyAlignment="1">
      <alignment horizontal="center"/>
      <protection/>
    </xf>
    <xf numFmtId="0" fontId="32" fillId="0" borderId="138" xfId="52" applyFont="1" applyBorder="1" applyAlignment="1">
      <alignment horizontal="center"/>
      <protection/>
    </xf>
    <xf numFmtId="0" fontId="124" fillId="27" borderId="139" xfId="52" applyFont="1" applyFill="1" applyBorder="1" applyAlignment="1">
      <alignment horizontal="center" vertical="center" wrapText="1"/>
      <protection/>
    </xf>
    <xf numFmtId="0" fontId="124" fillId="27" borderId="122" xfId="52" applyFont="1" applyFill="1" applyBorder="1" applyAlignment="1">
      <alignment horizontal="center" vertical="center" wrapText="1"/>
      <protection/>
    </xf>
    <xf numFmtId="0" fontId="123" fillId="27" borderId="140" xfId="52" applyFont="1" applyFill="1" applyBorder="1" applyAlignment="1">
      <alignment horizontal="center" vertical="center" wrapText="1"/>
      <protection/>
    </xf>
    <xf numFmtId="0" fontId="123" fillId="27" borderId="141" xfId="52" applyFont="1" applyFill="1" applyBorder="1" applyAlignment="1">
      <alignment horizontal="center" vertical="center" wrapText="1"/>
      <protection/>
    </xf>
    <xf numFmtId="0" fontId="124" fillId="27" borderId="139" xfId="52" applyFont="1" applyFill="1" applyBorder="1" applyAlignment="1">
      <alignment horizontal="center" vertical="center"/>
      <protection/>
    </xf>
    <xf numFmtId="0" fontId="124" fillId="27" borderId="117" xfId="52" applyFont="1" applyFill="1" applyBorder="1" applyAlignment="1">
      <alignment horizontal="center" vertical="center"/>
      <protection/>
    </xf>
    <xf numFmtId="0" fontId="122" fillId="27" borderId="142" xfId="52" applyFont="1" applyFill="1" applyBorder="1" applyAlignment="1">
      <alignment horizontal="left" vertical="justify"/>
      <protection/>
    </xf>
    <xf numFmtId="0" fontId="122" fillId="27" borderId="143" xfId="52" applyFont="1" applyFill="1" applyBorder="1" applyAlignment="1">
      <alignment horizontal="left" vertical="justify"/>
      <protection/>
    </xf>
    <xf numFmtId="0" fontId="121" fillId="0" borderId="0" xfId="52" applyFont="1" applyAlignment="1">
      <alignment horizontal="left" wrapText="1"/>
      <protection/>
    </xf>
    <xf numFmtId="0" fontId="122" fillId="27" borderId="144" xfId="52" applyFont="1" applyFill="1" applyBorder="1" applyAlignment="1">
      <alignment horizontal="left" vertical="justify"/>
      <protection/>
    </xf>
    <xf numFmtId="0" fontId="123" fillId="27" borderId="145" xfId="52" applyFont="1" applyFill="1" applyBorder="1" applyAlignment="1">
      <alignment horizontal="left" vertical="center" wrapText="1"/>
      <protection/>
    </xf>
    <xf numFmtId="0" fontId="123" fillId="27" borderId="146" xfId="52" applyFont="1" applyFill="1" applyBorder="1" applyAlignment="1">
      <alignment horizontal="left" vertical="center" wrapText="1"/>
      <protection/>
    </xf>
    <xf numFmtId="0" fontId="123" fillId="27" borderId="147" xfId="52" applyFont="1" applyFill="1" applyBorder="1" applyAlignment="1">
      <alignment horizontal="left" vertical="center" wrapText="1"/>
      <protection/>
    </xf>
    <xf numFmtId="0" fontId="123" fillId="2" borderId="148" xfId="52" applyFont="1" applyFill="1" applyBorder="1" applyAlignment="1">
      <alignment horizontal="left" vertical="center" wrapText="1"/>
      <protection/>
    </xf>
    <xf numFmtId="0" fontId="123" fillId="2" borderId="149" xfId="52" applyFont="1" applyFill="1" applyBorder="1" applyAlignment="1">
      <alignment horizontal="left" vertical="center" wrapText="1"/>
      <protection/>
    </xf>
    <xf numFmtId="0" fontId="123" fillId="2" borderId="15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6" fillId="16" borderId="0" xfId="52" applyFont="1" applyFill="1" applyAlignment="1" applyProtection="1">
      <alignment vertical="center" wrapText="1"/>
      <protection/>
    </xf>
    <xf numFmtId="0" fontId="83" fillId="4" borderId="57" xfId="52" applyFont="1" applyFill="1" applyBorder="1" applyAlignment="1" applyProtection="1">
      <alignment horizontal="center" vertical="center" wrapText="1"/>
      <protection/>
    </xf>
    <xf numFmtId="0" fontId="83" fillId="4" borderId="48" xfId="52" applyFont="1" applyFill="1" applyBorder="1" applyAlignment="1" applyProtection="1">
      <alignment horizontal="center" vertical="center" wrapText="1"/>
      <protection/>
    </xf>
    <xf numFmtId="0" fontId="83" fillId="4" borderId="22" xfId="52" applyFont="1" applyFill="1" applyBorder="1" applyAlignment="1" applyProtection="1">
      <alignment horizontal="center" vertical="center" wrapText="1"/>
      <protection/>
    </xf>
    <xf numFmtId="0" fontId="43" fillId="4" borderId="57" xfId="52" applyFont="1" applyFill="1" applyBorder="1" applyAlignment="1" applyProtection="1">
      <alignment horizontal="center" vertical="center" wrapText="1"/>
      <protection/>
    </xf>
    <xf numFmtId="0" fontId="43" fillId="4" borderId="48" xfId="52" applyFont="1" applyFill="1" applyBorder="1" applyAlignment="1" applyProtection="1">
      <alignment horizontal="center" vertical="center" wrapText="1"/>
      <protection/>
    </xf>
    <xf numFmtId="0" fontId="43" fillId="4" borderId="22" xfId="52" applyFont="1" applyFill="1" applyBorder="1" applyAlignment="1" applyProtection="1">
      <alignment horizontal="center" vertical="center" wrapText="1"/>
      <protection/>
    </xf>
    <xf numFmtId="0" fontId="35" fillId="4" borderId="48" xfId="52" applyFont="1" applyFill="1" applyBorder="1" applyAlignment="1" applyProtection="1">
      <alignment vertical="center" wrapText="1"/>
      <protection/>
    </xf>
    <xf numFmtId="0" fontId="35" fillId="4" borderId="70" xfId="52" applyFont="1" applyFill="1" applyBorder="1" applyAlignment="1" applyProtection="1">
      <alignment vertical="center" wrapText="1"/>
      <protection/>
    </xf>
    <xf numFmtId="0" fontId="35" fillId="4" borderId="48" xfId="58" applyFont="1" applyFill="1" applyBorder="1" applyAlignment="1" applyProtection="1">
      <alignment vertical="center" wrapText="1"/>
      <protection/>
    </xf>
    <xf numFmtId="0" fontId="35" fillId="4" borderId="70" xfId="58" applyFont="1" applyFill="1" applyBorder="1" applyAlignment="1" applyProtection="1">
      <alignment vertical="center" wrapText="1"/>
      <protection/>
    </xf>
    <xf numFmtId="0" fontId="35" fillId="4" borderId="48" xfId="58" applyFont="1" applyFill="1" applyBorder="1" applyAlignment="1" applyProtection="1">
      <alignment horizontal="left" vertical="center"/>
      <protection/>
    </xf>
    <xf numFmtId="0" fontId="35" fillId="4" borderId="70" xfId="58" applyFont="1" applyFill="1" applyBorder="1" applyAlignment="1" applyProtection="1">
      <alignment horizontal="left" vertical="center"/>
      <protection/>
    </xf>
    <xf numFmtId="0" fontId="35" fillId="4" borderId="48" xfId="58" applyFont="1" applyFill="1" applyBorder="1" applyAlignment="1" applyProtection="1" quotePrefix="1">
      <alignment horizontal="left" vertical="center"/>
      <protection/>
    </xf>
    <xf numFmtId="0" fontId="35" fillId="4" borderId="70" xfId="58" applyFont="1" applyFill="1" applyBorder="1" applyAlignment="1" applyProtection="1" quotePrefix="1">
      <alignment horizontal="left" vertical="center"/>
      <protection/>
    </xf>
    <xf numFmtId="0" fontId="35" fillId="4" borderId="48" xfId="58" applyFont="1" applyFill="1" applyBorder="1" applyAlignment="1" applyProtection="1" quotePrefix="1">
      <alignment horizontal="left" vertical="center" wrapText="1"/>
      <protection/>
    </xf>
    <xf numFmtId="0" fontId="35" fillId="4" borderId="70" xfId="58" applyFont="1" applyFill="1" applyBorder="1" applyAlignment="1" applyProtection="1" quotePrefix="1">
      <alignment horizontal="left" vertical="center" wrapText="1"/>
      <protection/>
    </xf>
    <xf numFmtId="0" fontId="35" fillId="4" borderId="48" xfId="52" applyFont="1" applyFill="1" applyBorder="1" applyAlignment="1" applyProtection="1">
      <alignment horizontal="left" vertical="center"/>
      <protection/>
    </xf>
    <xf numFmtId="0" fontId="35" fillId="4" borderId="70" xfId="52" applyFont="1" applyFill="1" applyBorder="1" applyAlignment="1" applyProtection="1">
      <alignment horizontal="left" vertical="center"/>
      <protection/>
    </xf>
    <xf numFmtId="0" fontId="35" fillId="4" borderId="57" xfId="52" applyFont="1" applyFill="1" applyBorder="1" applyAlignment="1" applyProtection="1">
      <alignment horizontal="left" vertical="center"/>
      <protection/>
    </xf>
    <xf numFmtId="0" fontId="35" fillId="4" borderId="48" xfId="52" applyFont="1" applyFill="1" applyBorder="1" applyAlignment="1" applyProtection="1">
      <alignment horizontal="left"/>
      <protection/>
    </xf>
    <xf numFmtId="0" fontId="35" fillId="4" borderId="70" xfId="52" applyFont="1" applyFill="1" applyBorder="1" applyAlignment="1" applyProtection="1">
      <alignment horizontal="left"/>
      <protection/>
    </xf>
    <xf numFmtId="0" fontId="35" fillId="4" borderId="48" xfId="52" applyFont="1" applyFill="1" applyBorder="1" applyAlignment="1" applyProtection="1">
      <alignment wrapText="1"/>
      <protection/>
    </xf>
    <xf numFmtId="0" fontId="35" fillId="4" borderId="70" xfId="52" applyFont="1" applyFill="1" applyBorder="1" applyAlignment="1" applyProtection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DOMV" xfId="57"/>
    <cellStyle name="Normal_EBK_PROJECT_2001-last" xfId="58"/>
    <cellStyle name="Normal_EBK-2002-draft" xfId="59"/>
    <cellStyle name="Normal_MAKET" xfId="60"/>
    <cellStyle name="Normal_Sheet2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Нормален_Лист1" xfId="71"/>
    <cellStyle name="Followed Hyperlink" xfId="72"/>
    <cellStyle name="Percent" xfId="73"/>
    <cellStyle name="Hyperlink" xfId="74"/>
  </cellStyles>
  <dxfs count="23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628650</xdr:colOff>
      <xdr:row>0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11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24">
      <selection activeCell="D171" sqref="D171"/>
    </sheetView>
  </sheetViews>
  <sheetFormatPr defaultColWidth="9.00390625" defaultRowHeight="12.75"/>
  <cols>
    <col min="1" max="1" width="6.625" style="0" customWidth="1"/>
    <col min="2" max="2" width="7.875" style="0" customWidth="1"/>
    <col min="3" max="3" width="37.00390625" style="0" customWidth="1"/>
  </cols>
  <sheetData>
    <row r="1" s="660" customFormat="1" ht="37.5" customHeight="1">
      <c r="A1" s="621" t="s">
        <v>1133</v>
      </c>
    </row>
    <row r="2" spans="1:8" s="328" customFormat="1" ht="15.75">
      <c r="A2" s="661" t="s">
        <v>1134</v>
      </c>
      <c r="B2" s="662"/>
      <c r="C2" s="662"/>
      <c r="D2" s="662"/>
      <c r="E2" s="662"/>
      <c r="F2" s="662"/>
      <c r="G2" s="662"/>
      <c r="H2" s="662"/>
    </row>
    <row r="3" spans="1:8" s="328" customFormat="1" ht="15.75">
      <c r="A3" s="663" t="s">
        <v>1135</v>
      </c>
      <c r="B3" s="636"/>
      <c r="C3" s="636"/>
      <c r="D3" s="636"/>
      <c r="E3" s="636"/>
      <c r="F3" s="636"/>
      <c r="G3" s="636"/>
      <c r="H3" s="636"/>
    </row>
    <row r="4" s="328" customFormat="1" ht="15"/>
    <row r="5" s="328" customFormat="1" ht="15.75">
      <c r="A5" s="329" t="s">
        <v>1136</v>
      </c>
    </row>
    <row r="6" s="328" customFormat="1" ht="19.5" customHeight="1">
      <c r="A6" s="329"/>
    </row>
    <row r="7" spans="1:5" s="328" customFormat="1" ht="15.75">
      <c r="A7" s="637" t="s">
        <v>1137</v>
      </c>
      <c r="B7" s="658"/>
      <c r="C7" s="658"/>
      <c r="D7" s="658"/>
      <c r="E7" s="658"/>
    </row>
    <row r="8" spans="1:8" s="328" customFormat="1" ht="15.75">
      <c r="A8" s="637" t="s">
        <v>146</v>
      </c>
      <c r="B8" s="658"/>
      <c r="C8" s="658"/>
      <c r="D8" s="658"/>
      <c r="E8" s="658"/>
      <c r="H8" s="331"/>
    </row>
    <row r="9" s="328" customFormat="1" ht="15" customHeight="1">
      <c r="A9" s="332"/>
    </row>
    <row r="10" s="328" customFormat="1" ht="15.75" customHeight="1">
      <c r="A10" s="332"/>
    </row>
    <row r="11" spans="1:8" s="328" customFormat="1" ht="15.75">
      <c r="A11" s="659" t="s">
        <v>147</v>
      </c>
      <c r="B11" s="635"/>
      <c r="C11" s="635"/>
      <c r="D11" s="635"/>
      <c r="E11" s="635"/>
      <c r="F11" s="636"/>
      <c r="G11" s="636"/>
      <c r="H11" s="636"/>
    </row>
    <row r="12" s="328" customFormat="1" ht="15.75">
      <c r="B12" s="332" t="s">
        <v>148</v>
      </c>
    </row>
    <row r="13" spans="1:8" s="328" customFormat="1" ht="15.75">
      <c r="A13" s="659" t="s">
        <v>149</v>
      </c>
      <c r="B13" s="635"/>
      <c r="C13" s="635"/>
      <c r="D13" s="635"/>
      <c r="E13" s="635"/>
      <c r="F13" s="636"/>
      <c r="G13" s="636"/>
      <c r="H13" s="636"/>
    </row>
    <row r="14" spans="1:8" s="328" customFormat="1" ht="15.75">
      <c r="A14" s="659" t="s">
        <v>150</v>
      </c>
      <c r="B14" s="633"/>
      <c r="C14" s="633"/>
      <c r="D14" s="633"/>
      <c r="E14" s="633"/>
      <c r="F14" s="636"/>
      <c r="G14" s="636"/>
      <c r="H14" s="636"/>
    </row>
    <row r="15" spans="1:8" s="328" customFormat="1" ht="15.75">
      <c r="A15" s="333"/>
      <c r="B15" s="334"/>
      <c r="C15" s="334"/>
      <c r="D15" s="334"/>
      <c r="E15" s="334"/>
      <c r="F15" s="339"/>
      <c r="G15" s="339"/>
      <c r="H15" s="339"/>
    </row>
    <row r="16" spans="1:8" s="328" customFormat="1" ht="15.75">
      <c r="A16" s="333"/>
      <c r="B16" s="334"/>
      <c r="C16" s="334"/>
      <c r="D16" s="334"/>
      <c r="E16" s="334"/>
      <c r="F16" s="339"/>
      <c r="G16" s="339"/>
      <c r="H16" s="339"/>
    </row>
    <row r="17" s="328" customFormat="1" ht="12" customHeight="1">
      <c r="A17" s="335"/>
    </row>
    <row r="18" spans="1:8" s="328" customFormat="1" ht="15">
      <c r="A18" s="626" t="s">
        <v>1335</v>
      </c>
      <c r="B18" s="627"/>
      <c r="C18" s="627"/>
      <c r="D18" s="627"/>
      <c r="E18" s="627"/>
      <c r="F18" s="625"/>
      <c r="G18" s="625"/>
      <c r="H18" s="625"/>
    </row>
    <row r="19" spans="1:8" s="328" customFormat="1" ht="33.75" customHeight="1">
      <c r="A19" s="625"/>
      <c r="B19" s="625"/>
      <c r="C19" s="625"/>
      <c r="D19" s="625"/>
      <c r="E19" s="625"/>
      <c r="F19" s="625"/>
      <c r="G19" s="625"/>
      <c r="H19" s="625"/>
    </row>
    <row r="20" spans="1:8" s="328" customFormat="1" ht="15.75">
      <c r="A20" s="337"/>
      <c r="B20" s="336"/>
      <c r="C20" s="336"/>
      <c r="D20" s="336"/>
      <c r="E20" s="336"/>
      <c r="F20" s="339"/>
      <c r="G20" s="339"/>
      <c r="H20" s="339"/>
    </row>
    <row r="21" s="328" customFormat="1" ht="16.5" customHeight="1">
      <c r="A21" s="332"/>
    </row>
    <row r="22" spans="1:5" s="328" customFormat="1" ht="15.75">
      <c r="A22" s="637" t="s">
        <v>151</v>
      </c>
      <c r="B22" s="658"/>
      <c r="C22" s="658"/>
      <c r="D22" s="658"/>
      <c r="E22" s="658"/>
    </row>
    <row r="23" spans="1:6" s="328" customFormat="1" ht="15" customHeight="1">
      <c r="A23" s="338"/>
      <c r="B23" s="336"/>
      <c r="C23" s="336"/>
      <c r="D23" s="336"/>
      <c r="E23" s="336"/>
      <c r="F23" s="336"/>
    </row>
    <row r="24" spans="1:8" s="328" customFormat="1" ht="18" customHeight="1">
      <c r="A24" s="634" t="s">
        <v>1295</v>
      </c>
      <c r="B24" s="622"/>
      <c r="C24" s="622"/>
      <c r="D24" s="622"/>
      <c r="E24" s="622"/>
      <c r="F24" s="623"/>
      <c r="G24" s="623"/>
      <c r="H24" s="623"/>
    </row>
    <row r="25" spans="1:8" s="328" customFormat="1" ht="18.75" customHeight="1">
      <c r="A25" s="622"/>
      <c r="B25" s="622"/>
      <c r="C25" s="622"/>
      <c r="D25" s="622"/>
      <c r="E25" s="622"/>
      <c r="F25" s="623"/>
      <c r="G25" s="623"/>
      <c r="H25" s="623"/>
    </row>
    <row r="26" spans="1:8" s="328" customFormat="1" ht="24" customHeight="1">
      <c r="A26" s="622"/>
      <c r="B26" s="622"/>
      <c r="C26" s="622"/>
      <c r="D26" s="622"/>
      <c r="E26" s="622"/>
      <c r="F26" s="623"/>
      <c r="G26" s="623"/>
      <c r="H26" s="623"/>
    </row>
    <row r="27" spans="1:8" s="328" customFormat="1" ht="37.5" customHeight="1">
      <c r="A27" s="622"/>
      <c r="B27" s="622"/>
      <c r="C27" s="622"/>
      <c r="D27" s="622"/>
      <c r="E27" s="622"/>
      <c r="F27" s="623"/>
      <c r="G27" s="623"/>
      <c r="H27" s="623"/>
    </row>
    <row r="28" spans="1:5" s="328" customFormat="1" ht="13.5" customHeight="1">
      <c r="A28" s="330"/>
      <c r="B28" s="330"/>
      <c r="C28" s="330"/>
      <c r="D28" s="330"/>
      <c r="E28" s="330"/>
    </row>
    <row r="29" spans="1:8" s="328" customFormat="1" ht="15" customHeight="1">
      <c r="A29" s="659" t="s">
        <v>152</v>
      </c>
      <c r="B29" s="659"/>
      <c r="C29" s="659"/>
      <c r="D29" s="659"/>
      <c r="E29" s="659"/>
      <c r="F29" s="659"/>
      <c r="G29" s="659"/>
      <c r="H29" s="659"/>
    </row>
    <row r="30" spans="1:8" s="328" customFormat="1" ht="12" customHeight="1">
      <c r="A30" s="624" t="s">
        <v>1334</v>
      </c>
      <c r="B30" s="658"/>
      <c r="C30" s="658"/>
      <c r="D30" s="658"/>
      <c r="E30" s="658"/>
      <c r="F30" s="625"/>
      <c r="G30" s="625"/>
      <c r="H30" s="625"/>
    </row>
    <row r="31" spans="1:8" s="328" customFormat="1" ht="12" customHeight="1">
      <c r="A31" s="658"/>
      <c r="B31" s="658"/>
      <c r="C31" s="658"/>
      <c r="D31" s="658"/>
      <c r="E31" s="658"/>
      <c r="F31" s="625"/>
      <c r="G31" s="625"/>
      <c r="H31" s="625"/>
    </row>
    <row r="32" spans="1:8" s="327" customFormat="1" ht="12">
      <c r="A32" s="625"/>
      <c r="B32" s="625"/>
      <c r="C32" s="625"/>
      <c r="D32" s="625"/>
      <c r="E32" s="625"/>
      <c r="F32" s="625"/>
      <c r="G32" s="625"/>
      <c r="H32" s="625"/>
    </row>
    <row r="33" spans="1:8" s="327" customFormat="1" ht="12.75">
      <c r="A33" s="561"/>
      <c r="B33" s="561"/>
      <c r="C33" s="561"/>
      <c r="D33" s="561"/>
      <c r="E33" s="561"/>
      <c r="F33" s="561"/>
      <c r="G33" s="561"/>
      <c r="H33" s="561"/>
    </row>
    <row r="34" spans="1:8" s="327" customFormat="1" ht="29.25" customHeight="1">
      <c r="A34" s="680" t="s">
        <v>673</v>
      </c>
      <c r="B34" s="680"/>
      <c r="C34" s="680"/>
      <c r="D34" s="680"/>
      <c r="E34" s="680"/>
      <c r="F34" s="680"/>
      <c r="G34" s="680"/>
      <c r="H34" s="680"/>
    </row>
    <row r="35" ht="13.5" thickBot="1"/>
    <row r="36" spans="1:8" s="548" customFormat="1" ht="26.25" thickBot="1">
      <c r="A36" s="340"/>
      <c r="B36" s="341"/>
      <c r="C36" s="342" t="s">
        <v>1256</v>
      </c>
      <c r="D36" s="342" t="s">
        <v>1307</v>
      </c>
      <c r="E36" s="343" t="s">
        <v>1257</v>
      </c>
      <c r="F36" s="344" t="s">
        <v>983</v>
      </c>
      <c r="G36" s="344" t="s">
        <v>983</v>
      </c>
      <c r="H36" s="344" t="s">
        <v>983</v>
      </c>
    </row>
    <row r="37" spans="1:8" s="548" customFormat="1" ht="23.25" thickBot="1">
      <c r="A37" s="345" t="s">
        <v>1047</v>
      </c>
      <c r="B37" s="346" t="s">
        <v>1366</v>
      </c>
      <c r="C37" s="347" t="s">
        <v>1258</v>
      </c>
      <c r="D37" s="348">
        <v>2016</v>
      </c>
      <c r="E37" s="349">
        <v>2017</v>
      </c>
      <c r="F37" s="350">
        <v>2018</v>
      </c>
      <c r="G37" s="350">
        <v>2019</v>
      </c>
      <c r="H37" s="350">
        <v>2020</v>
      </c>
    </row>
    <row r="38" spans="1:8" s="548" customFormat="1" ht="13.5" thickBot="1">
      <c r="A38" s="351">
        <v>1</v>
      </c>
      <c r="B38" s="352">
        <v>2</v>
      </c>
      <c r="C38" s="353">
        <v>3</v>
      </c>
      <c r="D38" s="353"/>
      <c r="E38" s="354">
        <v>4</v>
      </c>
      <c r="F38" s="355">
        <v>5</v>
      </c>
      <c r="G38" s="355">
        <v>6</v>
      </c>
      <c r="H38" s="355">
        <v>6</v>
      </c>
    </row>
    <row r="39" spans="1:8" s="548" customFormat="1" ht="12.75">
      <c r="A39" s="356">
        <v>100</v>
      </c>
      <c r="B39" s="643" t="s">
        <v>1367</v>
      </c>
      <c r="C39" s="643"/>
      <c r="D39" s="357">
        <f>D40</f>
        <v>2700</v>
      </c>
      <c r="E39" s="358">
        <f>E40</f>
        <v>3200</v>
      </c>
      <c r="F39" s="359">
        <f>F40</f>
        <v>3200</v>
      </c>
      <c r="G39" s="359">
        <f>G40</f>
        <v>3200</v>
      </c>
      <c r="H39" s="359">
        <f>H40</f>
        <v>3200</v>
      </c>
    </row>
    <row r="40" spans="1:8" s="548" customFormat="1" ht="12.75">
      <c r="A40" s="360"/>
      <c r="B40" s="361">
        <v>103</v>
      </c>
      <c r="C40" s="362" t="s">
        <v>1326</v>
      </c>
      <c r="D40" s="363">
        <v>2700</v>
      </c>
      <c r="E40" s="364">
        <v>3200</v>
      </c>
      <c r="F40" s="365">
        <v>3200</v>
      </c>
      <c r="G40" s="366">
        <v>3200</v>
      </c>
      <c r="H40" s="366">
        <v>3200</v>
      </c>
    </row>
    <row r="41" spans="1:8" s="548" customFormat="1" ht="12.75">
      <c r="A41" s="367">
        <v>1300</v>
      </c>
      <c r="B41" s="368" t="s">
        <v>1103</v>
      </c>
      <c r="C41" s="368"/>
      <c r="D41" s="369">
        <f>D42+D43+D44</f>
        <v>132500</v>
      </c>
      <c r="E41" s="370">
        <f>E42+E43+E44</f>
        <v>142600</v>
      </c>
      <c r="F41" s="371">
        <f>F42+F43+F44</f>
        <v>142600</v>
      </c>
      <c r="G41" s="371">
        <f>G42+G43+G44</f>
        <v>142600</v>
      </c>
      <c r="H41" s="371">
        <f>H42+H43+H44</f>
        <v>142600</v>
      </c>
    </row>
    <row r="42" spans="1:8" s="548" customFormat="1" ht="12.75">
      <c r="A42" s="360"/>
      <c r="B42" s="361">
        <v>1301</v>
      </c>
      <c r="C42" s="372" t="s">
        <v>1324</v>
      </c>
      <c r="D42" s="363">
        <v>28500</v>
      </c>
      <c r="E42" s="364">
        <v>32000</v>
      </c>
      <c r="F42" s="373">
        <v>32000</v>
      </c>
      <c r="G42" s="366">
        <v>32000</v>
      </c>
      <c r="H42" s="366">
        <v>32000</v>
      </c>
    </row>
    <row r="43" spans="1:8" s="548" customFormat="1" ht="12.75">
      <c r="A43" s="360"/>
      <c r="B43" s="361">
        <v>1303</v>
      </c>
      <c r="C43" s="374" t="s">
        <v>1325</v>
      </c>
      <c r="D43" s="363">
        <v>38000</v>
      </c>
      <c r="E43" s="364">
        <v>32600</v>
      </c>
      <c r="F43" s="373">
        <v>32600</v>
      </c>
      <c r="G43" s="366">
        <v>32600</v>
      </c>
      <c r="H43" s="366">
        <v>32600</v>
      </c>
    </row>
    <row r="44" spans="1:8" s="548" customFormat="1" ht="12.75">
      <c r="A44" s="360"/>
      <c r="B44" s="361">
        <v>1304</v>
      </c>
      <c r="C44" s="374" t="s">
        <v>1327</v>
      </c>
      <c r="D44" s="363">
        <v>66000</v>
      </c>
      <c r="E44" s="364">
        <v>78000</v>
      </c>
      <c r="F44" s="373">
        <v>78000</v>
      </c>
      <c r="G44" s="366">
        <v>78000</v>
      </c>
      <c r="H44" s="366">
        <v>78000</v>
      </c>
    </row>
    <row r="45" spans="1:8" s="548" customFormat="1" ht="12.75">
      <c r="A45" s="367">
        <v>2000</v>
      </c>
      <c r="B45" s="644" t="s">
        <v>1259</v>
      </c>
      <c r="C45" s="644"/>
      <c r="D45" s="375"/>
      <c r="E45" s="376"/>
      <c r="F45" s="377"/>
      <c r="G45" s="378"/>
      <c r="H45" s="378"/>
    </row>
    <row r="46" spans="1:8" s="548" customFormat="1" ht="12.75">
      <c r="A46" s="367">
        <v>2400</v>
      </c>
      <c r="B46" s="368" t="s">
        <v>1104</v>
      </c>
      <c r="C46" s="368"/>
      <c r="D46" s="379">
        <f>D47+D48+D49+D50+D51</f>
        <v>73100</v>
      </c>
      <c r="E46" s="380">
        <f>E47+E48+E49+E50+E51</f>
        <v>120700</v>
      </c>
      <c r="F46" s="381">
        <f>F47+F48+F49+F50+F51</f>
        <v>120700</v>
      </c>
      <c r="G46" s="381">
        <f>G47+G48+G49+G50+G51</f>
        <v>120700</v>
      </c>
      <c r="H46" s="381">
        <f>H47+H48+H49+H50+H51</f>
        <v>120700</v>
      </c>
    </row>
    <row r="47" spans="1:8" s="548" customFormat="1" ht="25.5">
      <c r="A47" s="360"/>
      <c r="B47" s="361">
        <v>2404</v>
      </c>
      <c r="C47" s="372" t="s">
        <v>1321</v>
      </c>
      <c r="D47" s="363">
        <v>24100</v>
      </c>
      <c r="E47" s="364">
        <v>20000</v>
      </c>
      <c r="F47" s="373">
        <v>20000</v>
      </c>
      <c r="G47" s="366">
        <v>20000</v>
      </c>
      <c r="H47" s="366">
        <v>20000</v>
      </c>
    </row>
    <row r="48" spans="1:8" s="548" customFormat="1" ht="12.75">
      <c r="A48" s="360"/>
      <c r="B48" s="361">
        <v>2405</v>
      </c>
      <c r="C48" s="374" t="s">
        <v>1322</v>
      </c>
      <c r="D48" s="363">
        <v>16600</v>
      </c>
      <c r="E48" s="364">
        <v>16800</v>
      </c>
      <c r="F48" s="373">
        <v>16800</v>
      </c>
      <c r="G48" s="366">
        <v>16800</v>
      </c>
      <c r="H48" s="366">
        <v>16800</v>
      </c>
    </row>
    <row r="49" spans="1:8" s="548" customFormat="1" ht="12.75">
      <c r="A49" s="360"/>
      <c r="B49" s="361">
        <v>2406</v>
      </c>
      <c r="C49" s="374" t="s">
        <v>1323</v>
      </c>
      <c r="D49" s="363">
        <v>32400</v>
      </c>
      <c r="E49" s="364">
        <v>82800</v>
      </c>
      <c r="F49" s="373">
        <v>82800</v>
      </c>
      <c r="G49" s="366">
        <v>82800</v>
      </c>
      <c r="H49" s="366">
        <v>82800</v>
      </c>
    </row>
    <row r="50" spans="1:8" s="548" customFormat="1" ht="12.75">
      <c r="A50" s="360"/>
      <c r="B50" s="361">
        <v>2407</v>
      </c>
      <c r="C50" s="374" t="s">
        <v>1320</v>
      </c>
      <c r="D50" s="363"/>
      <c r="E50" s="364">
        <v>1000</v>
      </c>
      <c r="F50" s="373">
        <v>1000</v>
      </c>
      <c r="G50" s="366">
        <v>1000</v>
      </c>
      <c r="H50" s="366">
        <v>1000</v>
      </c>
    </row>
    <row r="51" spans="1:8" s="548" customFormat="1" ht="14.25" customHeight="1">
      <c r="A51" s="360"/>
      <c r="B51" s="361">
        <v>2408</v>
      </c>
      <c r="C51" s="374" t="s">
        <v>1328</v>
      </c>
      <c r="D51" s="363"/>
      <c r="E51" s="364">
        <v>100</v>
      </c>
      <c r="F51" s="373">
        <v>100</v>
      </c>
      <c r="G51" s="366">
        <v>100</v>
      </c>
      <c r="H51" s="366">
        <v>100</v>
      </c>
    </row>
    <row r="52" spans="1:8" s="548" customFormat="1" ht="12.75">
      <c r="A52" s="367">
        <v>2700</v>
      </c>
      <c r="B52" s="368" t="s">
        <v>1108</v>
      </c>
      <c r="C52" s="368"/>
      <c r="D52" s="379">
        <f>D53+D54+D55+D56+D57+D58+D59+D60</f>
        <v>186200</v>
      </c>
      <c r="E52" s="380">
        <f>E53+E54+E55+E56+E57+E58+E59+E60</f>
        <v>191500</v>
      </c>
      <c r="F52" s="381">
        <f>F53+F54+F55+F56+F57+F58+F59+F60</f>
        <v>191500</v>
      </c>
      <c r="G52" s="381">
        <f>G53+G54+G55+G56+G57+G58+G59+G60</f>
        <v>191500</v>
      </c>
      <c r="H52" s="381">
        <f>H53+H54+H55+H56+H57+H58+H59+H60</f>
        <v>191500</v>
      </c>
    </row>
    <row r="53" spans="1:8" s="548" customFormat="1" ht="12.75">
      <c r="A53" s="360"/>
      <c r="B53" s="361">
        <v>2701</v>
      </c>
      <c r="C53" s="372" t="s">
        <v>1315</v>
      </c>
      <c r="D53" s="363">
        <v>12200</v>
      </c>
      <c r="E53" s="364">
        <v>12000</v>
      </c>
      <c r="F53" s="373">
        <v>12000</v>
      </c>
      <c r="G53" s="366">
        <v>12000</v>
      </c>
      <c r="H53" s="366">
        <v>12000</v>
      </c>
    </row>
    <row r="54" spans="1:8" s="548" customFormat="1" ht="12.75">
      <c r="A54" s="382"/>
      <c r="B54" s="361">
        <v>2704</v>
      </c>
      <c r="C54" s="372" t="s">
        <v>1329</v>
      </c>
      <c r="D54" s="363">
        <v>64800</v>
      </c>
      <c r="E54" s="364">
        <v>70000</v>
      </c>
      <c r="F54" s="373">
        <v>70000</v>
      </c>
      <c r="G54" s="366">
        <v>70000</v>
      </c>
      <c r="H54" s="366">
        <v>70000</v>
      </c>
    </row>
    <row r="55" spans="1:8" s="548" customFormat="1" ht="25.5">
      <c r="A55" s="360"/>
      <c r="B55" s="361" t="s">
        <v>1109</v>
      </c>
      <c r="C55" s="372" t="s">
        <v>1316</v>
      </c>
      <c r="D55" s="363">
        <v>2800</v>
      </c>
      <c r="E55" s="364">
        <v>2300</v>
      </c>
      <c r="F55" s="373">
        <v>2300</v>
      </c>
      <c r="G55" s="366">
        <v>2300</v>
      </c>
      <c r="H55" s="366">
        <v>2300</v>
      </c>
    </row>
    <row r="56" spans="1:8" s="548" customFormat="1" ht="12.75">
      <c r="A56" s="360"/>
      <c r="B56" s="361" t="s">
        <v>1110</v>
      </c>
      <c r="C56" s="372" t="s">
        <v>1317</v>
      </c>
      <c r="D56" s="363">
        <v>70200</v>
      </c>
      <c r="E56" s="364">
        <v>70000</v>
      </c>
      <c r="F56" s="373">
        <v>70000</v>
      </c>
      <c r="G56" s="366">
        <v>70000</v>
      </c>
      <c r="H56" s="366">
        <v>70000</v>
      </c>
    </row>
    <row r="57" spans="1:8" s="548" customFormat="1" ht="12.75">
      <c r="A57" s="360"/>
      <c r="B57" s="361" t="s">
        <v>1403</v>
      </c>
      <c r="C57" s="372" t="s">
        <v>1318</v>
      </c>
      <c r="D57" s="363">
        <v>8200</v>
      </c>
      <c r="E57" s="364">
        <v>8000</v>
      </c>
      <c r="F57" s="373">
        <v>8000</v>
      </c>
      <c r="G57" s="366">
        <v>8000</v>
      </c>
      <c r="H57" s="366">
        <v>8000</v>
      </c>
    </row>
    <row r="58" spans="1:8" s="548" customFormat="1" ht="12.75">
      <c r="A58" s="360"/>
      <c r="B58" s="361" t="s">
        <v>1404</v>
      </c>
      <c r="C58" s="372" t="s">
        <v>1319</v>
      </c>
      <c r="D58" s="363">
        <v>27900</v>
      </c>
      <c r="E58" s="364">
        <v>29000</v>
      </c>
      <c r="F58" s="373">
        <v>29000</v>
      </c>
      <c r="G58" s="366">
        <v>29000</v>
      </c>
      <c r="H58" s="366">
        <v>29000</v>
      </c>
    </row>
    <row r="59" spans="1:8" s="548" customFormat="1" ht="12.75">
      <c r="A59" s="360"/>
      <c r="B59" s="361" t="s">
        <v>1405</v>
      </c>
      <c r="C59" s="372" t="s">
        <v>1260</v>
      </c>
      <c r="D59" s="363"/>
      <c r="E59" s="364">
        <v>100</v>
      </c>
      <c r="F59" s="373">
        <v>100</v>
      </c>
      <c r="G59" s="366">
        <v>100</v>
      </c>
      <c r="H59" s="366">
        <v>100</v>
      </c>
    </row>
    <row r="60" spans="1:8" s="548" customFormat="1" ht="12.75">
      <c r="A60" s="360"/>
      <c r="B60" s="383" t="s">
        <v>1406</v>
      </c>
      <c r="C60" s="362" t="s">
        <v>1261</v>
      </c>
      <c r="D60" s="363">
        <v>100</v>
      </c>
      <c r="E60" s="364">
        <v>100</v>
      </c>
      <c r="F60" s="365">
        <v>100</v>
      </c>
      <c r="G60" s="366">
        <v>100</v>
      </c>
      <c r="H60" s="366">
        <v>100</v>
      </c>
    </row>
    <row r="61" spans="1:8" s="548" customFormat="1" ht="12.75">
      <c r="A61" s="367">
        <v>2800</v>
      </c>
      <c r="B61" s="384" t="s">
        <v>1407</v>
      </c>
      <c r="C61" s="384"/>
      <c r="D61" s="379">
        <f>D62</f>
        <v>7600</v>
      </c>
      <c r="E61" s="380">
        <f>E62</f>
        <v>7000</v>
      </c>
      <c r="F61" s="381">
        <f>F62</f>
        <v>7000</v>
      </c>
      <c r="G61" s="381">
        <f>G62</f>
        <v>7000</v>
      </c>
      <c r="H61" s="381">
        <f>H62</f>
        <v>7000</v>
      </c>
    </row>
    <row r="62" spans="1:8" s="548" customFormat="1" ht="25.5">
      <c r="A62" s="360"/>
      <c r="B62" s="385">
        <v>2800</v>
      </c>
      <c r="C62" s="552" t="s">
        <v>1262</v>
      </c>
      <c r="D62" s="363">
        <v>7600</v>
      </c>
      <c r="E62" s="364">
        <v>7000</v>
      </c>
      <c r="F62" s="373">
        <v>7000</v>
      </c>
      <c r="G62" s="366">
        <v>7000</v>
      </c>
      <c r="H62" s="366">
        <v>7000</v>
      </c>
    </row>
    <row r="63" spans="1:8" s="548" customFormat="1" ht="12.75">
      <c r="A63" s="367">
        <v>3600</v>
      </c>
      <c r="B63" s="645" t="s">
        <v>1263</v>
      </c>
      <c r="C63" s="645"/>
      <c r="D63" s="379">
        <f>D64</f>
        <v>2000</v>
      </c>
      <c r="E63" s="380">
        <f>E64</f>
        <v>2000</v>
      </c>
      <c r="F63" s="381">
        <f>F64</f>
        <v>2000</v>
      </c>
      <c r="G63" s="381">
        <f>G64</f>
        <v>2000</v>
      </c>
      <c r="H63" s="381">
        <f>H64</f>
        <v>2000</v>
      </c>
    </row>
    <row r="64" spans="1:8" s="548" customFormat="1" ht="12.75">
      <c r="A64" s="360"/>
      <c r="B64" s="386">
        <v>3619</v>
      </c>
      <c r="C64" s="553" t="s">
        <v>1264</v>
      </c>
      <c r="D64" s="363">
        <v>2000</v>
      </c>
      <c r="E64" s="364">
        <v>2000</v>
      </c>
      <c r="F64" s="373">
        <v>2000</v>
      </c>
      <c r="G64" s="366">
        <v>2000</v>
      </c>
      <c r="H64" s="366">
        <v>2000</v>
      </c>
    </row>
    <row r="65" spans="1:8" s="548" customFormat="1" ht="12.75">
      <c r="A65" s="367">
        <v>3700</v>
      </c>
      <c r="B65" s="384" t="s">
        <v>1408</v>
      </c>
      <c r="C65" s="384"/>
      <c r="D65" s="379">
        <f>D66</f>
        <v>-3100</v>
      </c>
      <c r="E65" s="380">
        <f>E66</f>
        <v>-2800</v>
      </c>
      <c r="F65" s="381">
        <f>F66</f>
        <v>-2800</v>
      </c>
      <c r="G65" s="381">
        <f>G66</f>
        <v>-2800</v>
      </c>
      <c r="H65" s="381">
        <f>H66</f>
        <v>-2800</v>
      </c>
    </row>
    <row r="66" spans="1:8" s="548" customFormat="1" ht="13.5" customHeight="1">
      <c r="A66" s="360"/>
      <c r="B66" s="361">
        <v>3702</v>
      </c>
      <c r="C66" s="372" t="s">
        <v>1314</v>
      </c>
      <c r="D66" s="363">
        <v>-3100</v>
      </c>
      <c r="E66" s="364">
        <v>-2800</v>
      </c>
      <c r="F66" s="373">
        <v>-2800</v>
      </c>
      <c r="G66" s="366">
        <v>-2800</v>
      </c>
      <c r="H66" s="366">
        <v>-2800</v>
      </c>
    </row>
    <row r="67" spans="1:8" s="548" customFormat="1" ht="12.75">
      <c r="A67" s="367">
        <v>4000</v>
      </c>
      <c r="B67" s="646" t="s">
        <v>1265</v>
      </c>
      <c r="C67" s="647"/>
      <c r="D67" s="369">
        <v>0</v>
      </c>
      <c r="E67" s="370">
        <f>E69+E68</f>
        <v>322100</v>
      </c>
      <c r="F67" s="387">
        <v>0</v>
      </c>
      <c r="G67" s="371">
        <v>0</v>
      </c>
      <c r="H67" s="371">
        <v>0</v>
      </c>
    </row>
    <row r="68" spans="1:8" s="548" customFormat="1" ht="12.75">
      <c r="A68" s="367"/>
      <c r="B68" s="388" t="s">
        <v>1266</v>
      </c>
      <c r="C68" s="390" t="s">
        <v>1267</v>
      </c>
      <c r="D68" s="391"/>
      <c r="E68" s="392">
        <v>14500</v>
      </c>
      <c r="F68" s="387"/>
      <c r="G68" s="371"/>
      <c r="H68" s="371"/>
    </row>
    <row r="69" spans="1:8" s="548" customFormat="1" ht="12.75">
      <c r="A69" s="360"/>
      <c r="B69" s="386">
        <v>4040</v>
      </c>
      <c r="C69" s="393" t="s">
        <v>106</v>
      </c>
      <c r="D69" s="394"/>
      <c r="E69" s="364">
        <v>307600</v>
      </c>
      <c r="F69" s="373"/>
      <c r="G69" s="366"/>
      <c r="H69" s="366"/>
    </row>
    <row r="70" spans="1:8" s="548" customFormat="1" ht="13.5" thickBot="1">
      <c r="A70" s="367">
        <v>4100</v>
      </c>
      <c r="B70" s="638" t="s">
        <v>107</v>
      </c>
      <c r="C70" s="638"/>
      <c r="D70" s="375">
        <v>10100</v>
      </c>
      <c r="E70" s="376">
        <v>11400</v>
      </c>
      <c r="F70" s="377">
        <v>11400</v>
      </c>
      <c r="G70" s="378">
        <v>11400</v>
      </c>
      <c r="H70" s="378">
        <v>11400</v>
      </c>
    </row>
    <row r="71" spans="1:8" s="548" customFormat="1" ht="13.5" thickBot="1">
      <c r="A71" s="395"/>
      <c r="B71" s="396" t="s">
        <v>108</v>
      </c>
      <c r="C71" s="397" t="s">
        <v>1268</v>
      </c>
      <c r="D71" s="398">
        <f>D70+D67+D65+D63+D61+D52+D46+D41+D39</f>
        <v>411100</v>
      </c>
      <c r="E71" s="399">
        <f>E70+E67+E65+E63+E61+E52+E46+E41+E39</f>
        <v>797700</v>
      </c>
      <c r="F71" s="400">
        <f>F70+F67+F65+F63+F61+F52+F46+F41+F39</f>
        <v>475600</v>
      </c>
      <c r="G71" s="400">
        <f>G70+G67+G65+G63+G61+G52+G46+G41+G39</f>
        <v>475600</v>
      </c>
      <c r="H71" s="400">
        <f>H70+H67+H65+H63+H61+H52+H46+H41+H39</f>
        <v>475600</v>
      </c>
    </row>
    <row r="72" spans="1:8" s="548" customFormat="1" ht="13.5" thickBot="1">
      <c r="A72" s="401"/>
      <c r="B72" s="402"/>
      <c r="C72" s="403"/>
      <c r="D72" s="403"/>
      <c r="E72" s="404"/>
      <c r="F72" s="405"/>
      <c r="G72" s="405"/>
      <c r="H72" s="405"/>
    </row>
    <row r="73" spans="1:8" s="548" customFormat="1" ht="12.75">
      <c r="A73" s="652" t="s">
        <v>1047</v>
      </c>
      <c r="B73" s="654" t="s">
        <v>1366</v>
      </c>
      <c r="C73" s="406"/>
      <c r="D73" s="657" t="s">
        <v>982</v>
      </c>
      <c r="E73" s="648" t="s">
        <v>1257</v>
      </c>
      <c r="F73" s="639" t="s">
        <v>983</v>
      </c>
      <c r="G73" s="639" t="s">
        <v>983</v>
      </c>
      <c r="H73" s="639" t="s">
        <v>983</v>
      </c>
    </row>
    <row r="74" spans="1:8" s="548" customFormat="1" ht="12.75">
      <c r="A74" s="653"/>
      <c r="B74" s="655"/>
      <c r="C74" s="409" t="s">
        <v>1269</v>
      </c>
      <c r="D74" s="655"/>
      <c r="E74" s="649"/>
      <c r="F74" s="640"/>
      <c r="G74" s="640"/>
      <c r="H74" s="640"/>
    </row>
    <row r="75" spans="1:8" s="548" customFormat="1" ht="13.5" thickBot="1">
      <c r="A75" s="653"/>
      <c r="B75" s="655"/>
      <c r="C75" s="410"/>
      <c r="D75" s="656"/>
      <c r="E75" s="650"/>
      <c r="F75" s="641"/>
      <c r="G75" s="641"/>
      <c r="H75" s="641"/>
    </row>
    <row r="76" spans="1:8" s="548" customFormat="1" ht="13.5" thickBot="1">
      <c r="A76" s="653"/>
      <c r="B76" s="656"/>
      <c r="C76" s="412" t="s">
        <v>153</v>
      </c>
      <c r="D76" s="413">
        <v>2016</v>
      </c>
      <c r="E76" s="350">
        <v>2017</v>
      </c>
      <c r="F76" s="350">
        <v>2018</v>
      </c>
      <c r="G76" s="350">
        <v>2019</v>
      </c>
      <c r="H76" s="350">
        <v>2019</v>
      </c>
    </row>
    <row r="77" spans="1:8" s="548" customFormat="1" ht="13.5" thickBot="1">
      <c r="A77" s="351">
        <v>1</v>
      </c>
      <c r="B77" s="352">
        <v>2</v>
      </c>
      <c r="C77" s="353">
        <v>3</v>
      </c>
      <c r="D77" s="353"/>
      <c r="E77" s="414">
        <v>4</v>
      </c>
      <c r="F77" s="415">
        <v>5</v>
      </c>
      <c r="G77" s="415">
        <v>6</v>
      </c>
      <c r="H77" s="415">
        <v>6</v>
      </c>
    </row>
    <row r="78" spans="1:8" s="548" customFormat="1" ht="13.5" thickBot="1">
      <c r="A78" s="416"/>
      <c r="B78" s="417"/>
      <c r="C78" s="672" t="s">
        <v>1270</v>
      </c>
      <c r="D78" s="673"/>
      <c r="E78" s="673"/>
      <c r="F78" s="673"/>
      <c r="G78" s="673"/>
      <c r="H78" s="674"/>
    </row>
    <row r="79" spans="1:8" s="548" customFormat="1" ht="12.75">
      <c r="A79" s="367">
        <v>3100</v>
      </c>
      <c r="B79" s="686" t="s">
        <v>1309</v>
      </c>
      <c r="C79" s="686"/>
      <c r="D79" s="418">
        <f>D80+D81</f>
        <v>605300</v>
      </c>
      <c r="E79" s="419">
        <f>E80+E81</f>
        <v>648800</v>
      </c>
      <c r="F79" s="420">
        <f>F80+F81</f>
        <v>648800</v>
      </c>
      <c r="G79" s="421">
        <f>G80+G81</f>
        <v>648800</v>
      </c>
      <c r="H79" s="421">
        <f>H80+H81</f>
        <v>648800</v>
      </c>
    </row>
    <row r="80" spans="1:8" s="548" customFormat="1" ht="25.5">
      <c r="A80" s="422"/>
      <c r="B80" s="361">
        <v>3112</v>
      </c>
      <c r="C80" s="550" t="s">
        <v>1313</v>
      </c>
      <c r="D80" s="423">
        <v>408900</v>
      </c>
      <c r="E80" s="424">
        <v>412100</v>
      </c>
      <c r="F80" s="373">
        <v>412100</v>
      </c>
      <c r="G80" s="366">
        <v>412100</v>
      </c>
      <c r="H80" s="366">
        <v>412100</v>
      </c>
    </row>
    <row r="81" spans="1:8" s="548" customFormat="1" ht="26.25" thickBot="1">
      <c r="A81" s="422"/>
      <c r="B81" s="386">
        <v>3113</v>
      </c>
      <c r="C81" s="551" t="s">
        <v>1312</v>
      </c>
      <c r="D81" s="423">
        <v>196400</v>
      </c>
      <c r="E81" s="424">
        <v>236700</v>
      </c>
      <c r="F81" s="373">
        <v>236700</v>
      </c>
      <c r="G81" s="366">
        <v>236700</v>
      </c>
      <c r="H81" s="366">
        <v>236700</v>
      </c>
    </row>
    <row r="82" spans="1:8" s="548" customFormat="1" ht="14.25" thickBot="1">
      <c r="A82" s="395"/>
      <c r="B82" s="425" t="s">
        <v>108</v>
      </c>
      <c r="C82" s="426" t="s">
        <v>1271</v>
      </c>
      <c r="D82" s="427">
        <f>D79</f>
        <v>605300</v>
      </c>
      <c r="E82" s="428">
        <f>E79</f>
        <v>648800</v>
      </c>
      <c r="F82" s="429">
        <f>F79</f>
        <v>648800</v>
      </c>
      <c r="G82" s="429">
        <f>G79</f>
        <v>648800</v>
      </c>
      <c r="H82" s="429">
        <f>H79</f>
        <v>648800</v>
      </c>
    </row>
    <row r="83" spans="1:8" s="548" customFormat="1" ht="14.25" thickBot="1">
      <c r="A83" s="430" t="s">
        <v>1047</v>
      </c>
      <c r="B83" s="431" t="s">
        <v>1366</v>
      </c>
      <c r="C83" s="665" t="s">
        <v>1272</v>
      </c>
      <c r="D83" s="666"/>
      <c r="E83" s="666"/>
      <c r="F83" s="666"/>
      <c r="G83" s="666"/>
      <c r="H83" s="667"/>
    </row>
    <row r="84" spans="1:8" s="548" customFormat="1" ht="12.75">
      <c r="A84" s="367">
        <v>6100</v>
      </c>
      <c r="B84" s="687" t="s">
        <v>1308</v>
      </c>
      <c r="C84" s="688"/>
      <c r="D84" s="432">
        <f>D86+D85</f>
        <v>-21300</v>
      </c>
      <c r="E84" s="433">
        <f>E86+E85</f>
        <v>-203400</v>
      </c>
      <c r="F84" s="434">
        <f>F86+F85</f>
        <v>-35400</v>
      </c>
      <c r="G84" s="434">
        <f>G86+G85</f>
        <v>-43800</v>
      </c>
      <c r="H84" s="434">
        <f>H86+H85</f>
        <v>-70400</v>
      </c>
    </row>
    <row r="85" spans="1:8" s="548" customFormat="1" ht="12.75">
      <c r="A85" s="367"/>
      <c r="B85" s="435">
        <v>6101</v>
      </c>
      <c r="C85" s="436" t="s">
        <v>1330</v>
      </c>
      <c r="D85" s="437">
        <v>5000</v>
      </c>
      <c r="E85" s="438">
        <v>20400</v>
      </c>
      <c r="F85" s="420"/>
      <c r="G85" s="439"/>
      <c r="H85" s="439"/>
    </row>
    <row r="86" spans="1:8" s="548" customFormat="1" ht="15" customHeight="1">
      <c r="A86" s="440"/>
      <c r="B86" s="385">
        <v>6102</v>
      </c>
      <c r="C86" s="441" t="s">
        <v>1331</v>
      </c>
      <c r="D86" s="437">
        <v>-26300</v>
      </c>
      <c r="E86" s="442">
        <v>-223800</v>
      </c>
      <c r="F86" s="373">
        <v>-35400</v>
      </c>
      <c r="G86" s="443">
        <v>-43800</v>
      </c>
      <c r="H86" s="443">
        <v>-70400</v>
      </c>
    </row>
    <row r="87" spans="1:8" s="548" customFormat="1" ht="12.75">
      <c r="A87" s="367">
        <v>6200</v>
      </c>
      <c r="B87" s="689" t="s">
        <v>1273</v>
      </c>
      <c r="C87" s="690"/>
      <c r="D87" s="444">
        <f>D89+D88</f>
        <v>0</v>
      </c>
      <c r="E87" s="445">
        <f>E89+E88</f>
        <v>0</v>
      </c>
      <c r="F87" s="446">
        <v>0</v>
      </c>
      <c r="G87" s="421">
        <v>0</v>
      </c>
      <c r="H87" s="421">
        <v>0</v>
      </c>
    </row>
    <row r="88" spans="1:8" s="548" customFormat="1" ht="12.75">
      <c r="A88" s="367"/>
      <c r="B88" s="447">
        <v>6201</v>
      </c>
      <c r="C88" s="448" t="s">
        <v>1193</v>
      </c>
      <c r="D88" s="449"/>
      <c r="E88" s="450"/>
      <c r="F88" s="420"/>
      <c r="G88" s="421"/>
      <c r="H88" s="421"/>
    </row>
    <row r="89" spans="1:8" s="548" customFormat="1" ht="12.75">
      <c r="A89" s="451"/>
      <c r="B89" s="452" t="s">
        <v>1274</v>
      </c>
      <c r="C89" s="453" t="s">
        <v>1275</v>
      </c>
      <c r="D89" s="454"/>
      <c r="E89" s="442"/>
      <c r="F89" s="373"/>
      <c r="G89" s="366"/>
      <c r="H89" s="366"/>
    </row>
    <row r="90" spans="1:8" s="548" customFormat="1" ht="12.75">
      <c r="A90" s="367">
        <v>6400</v>
      </c>
      <c r="B90" s="651" t="s">
        <v>1276</v>
      </c>
      <c r="C90" s="651"/>
      <c r="D90" s="455"/>
      <c r="E90" s="456">
        <v>0</v>
      </c>
      <c r="F90" s="420">
        <v>0</v>
      </c>
      <c r="G90" s="421">
        <v>0</v>
      </c>
      <c r="H90" s="421">
        <v>0</v>
      </c>
    </row>
    <row r="91" spans="1:8" s="548" customFormat="1" ht="13.5" thickBot="1">
      <c r="A91" s="457"/>
      <c r="B91" s="458">
        <v>6401</v>
      </c>
      <c r="C91" s="459" t="s">
        <v>1193</v>
      </c>
      <c r="D91" s="459"/>
      <c r="E91" s="460"/>
      <c r="F91" s="373"/>
      <c r="G91" s="366"/>
      <c r="H91" s="366"/>
    </row>
    <row r="92" spans="1:8" s="548" customFormat="1" ht="13.5" thickBot="1">
      <c r="A92" s="395"/>
      <c r="B92" s="396" t="s">
        <v>108</v>
      </c>
      <c r="C92" s="461" t="s">
        <v>1277</v>
      </c>
      <c r="D92" s="427">
        <f>D84+D87+D90</f>
        <v>-21300</v>
      </c>
      <c r="E92" s="428">
        <f>E84+E87+E90</f>
        <v>-203400</v>
      </c>
      <c r="F92" s="429">
        <f>F84+F87+F90</f>
        <v>-35400</v>
      </c>
      <c r="G92" s="429">
        <f>G84+G87+G90</f>
        <v>-43800</v>
      </c>
      <c r="H92" s="429">
        <f>H84+H87+H90</f>
        <v>-70400</v>
      </c>
    </row>
    <row r="93" spans="1:8" s="548" customFormat="1" ht="14.25" thickBot="1">
      <c r="A93" s="430" t="s">
        <v>1047</v>
      </c>
      <c r="B93" s="431" t="s">
        <v>1366</v>
      </c>
      <c r="C93" s="668" t="s">
        <v>1278</v>
      </c>
      <c r="D93" s="669"/>
      <c r="E93" s="669"/>
      <c r="F93" s="669"/>
      <c r="G93" s="669"/>
      <c r="H93" s="670"/>
    </row>
    <row r="94" spans="1:8" s="548" customFormat="1" ht="12.75">
      <c r="A94" s="367">
        <v>7500</v>
      </c>
      <c r="B94" s="644" t="s">
        <v>1310</v>
      </c>
      <c r="C94" s="644"/>
      <c r="D94" s="462"/>
      <c r="E94" s="463"/>
      <c r="F94" s="464"/>
      <c r="G94" s="465"/>
      <c r="H94" s="465"/>
    </row>
    <row r="95" spans="1:8" s="548" customFormat="1" ht="13.5" thickBot="1">
      <c r="A95" s="367">
        <v>7600</v>
      </c>
      <c r="B95" s="678" t="s">
        <v>1311</v>
      </c>
      <c r="C95" s="678"/>
      <c r="D95" s="466">
        <v>11200</v>
      </c>
      <c r="E95" s="467"/>
      <c r="F95" s="464"/>
      <c r="G95" s="465"/>
      <c r="H95" s="465"/>
    </row>
    <row r="96" spans="1:8" s="548" customFormat="1" ht="14.25" thickBot="1">
      <c r="A96" s="395"/>
      <c r="B96" s="468" t="s">
        <v>108</v>
      </c>
      <c r="C96" s="426" t="s">
        <v>1279</v>
      </c>
      <c r="D96" s="469">
        <f>D82+D92</f>
        <v>584000</v>
      </c>
      <c r="E96" s="470">
        <f>E82+E92</f>
        <v>445400</v>
      </c>
      <c r="F96" s="471">
        <f>F82+F92</f>
        <v>613400</v>
      </c>
      <c r="G96" s="471">
        <f>G82+G92</f>
        <v>605000</v>
      </c>
      <c r="H96" s="471">
        <f>H82+H92</f>
        <v>578400</v>
      </c>
    </row>
    <row r="97" spans="1:8" s="548" customFormat="1" ht="13.5" thickBot="1">
      <c r="A97" s="401"/>
      <c r="B97" s="472"/>
      <c r="C97" s="473"/>
      <c r="D97" s="473"/>
      <c r="E97" s="474"/>
      <c r="F97" s="474"/>
      <c r="G97" s="474"/>
      <c r="H97" s="474"/>
    </row>
    <row r="98" spans="1:8" s="548" customFormat="1" ht="26.25" thickBot="1">
      <c r="A98" s="681" t="s">
        <v>1047</v>
      </c>
      <c r="B98" s="683" t="s">
        <v>1366</v>
      </c>
      <c r="C98" s="475" t="s">
        <v>1280</v>
      </c>
      <c r="D98" s="476" t="s">
        <v>982</v>
      </c>
      <c r="E98" s="477" t="s">
        <v>1257</v>
      </c>
      <c r="F98" s="478" t="s">
        <v>983</v>
      </c>
      <c r="G98" s="478" t="s">
        <v>983</v>
      </c>
      <c r="H98" s="478" t="s">
        <v>983</v>
      </c>
    </row>
    <row r="99" spans="1:8" s="548" customFormat="1" ht="13.5" thickBot="1">
      <c r="A99" s="682"/>
      <c r="B99" s="684"/>
      <c r="C99" s="479" t="s">
        <v>153</v>
      </c>
      <c r="D99" s="350">
        <v>2016</v>
      </c>
      <c r="E99" s="350">
        <v>2017</v>
      </c>
      <c r="F99" s="350">
        <v>2018</v>
      </c>
      <c r="G99" s="350">
        <v>2019</v>
      </c>
      <c r="H99" s="350">
        <v>2019</v>
      </c>
    </row>
    <row r="100" spans="1:8" s="548" customFormat="1" ht="13.5" thickBot="1">
      <c r="A100" s="351">
        <v>1</v>
      </c>
      <c r="B100" s="352">
        <v>2</v>
      </c>
      <c r="C100" s="353">
        <v>3</v>
      </c>
      <c r="D100" s="480"/>
      <c r="E100" s="414">
        <v>4</v>
      </c>
      <c r="F100" s="415">
        <v>5</v>
      </c>
      <c r="G100" s="415">
        <v>6</v>
      </c>
      <c r="H100" s="415">
        <v>6</v>
      </c>
    </row>
    <row r="101" spans="1:8" s="548" customFormat="1" ht="12.75">
      <c r="A101" s="367">
        <v>9500</v>
      </c>
      <c r="B101" s="685" t="s">
        <v>1281</v>
      </c>
      <c r="C101" s="685"/>
      <c r="D101" s="481">
        <f>D102+D103</f>
        <v>78200</v>
      </c>
      <c r="E101" s="481">
        <f>E102+E103</f>
        <v>-70900</v>
      </c>
      <c r="F101" s="481">
        <f>F102+F103</f>
        <v>-4100</v>
      </c>
      <c r="G101" s="481">
        <f>G102+G103</f>
        <v>2300</v>
      </c>
      <c r="H101" s="481">
        <f>H102+H103</f>
        <v>11300</v>
      </c>
    </row>
    <row r="102" spans="1:8" s="548" customFormat="1" ht="12.75">
      <c r="A102" s="360"/>
      <c r="B102" s="435">
        <v>9501</v>
      </c>
      <c r="C102" s="554" t="s">
        <v>1332</v>
      </c>
      <c r="D102" s="482">
        <v>78200</v>
      </c>
      <c r="E102" s="483"/>
      <c r="F102" s="373">
        <v>70900</v>
      </c>
      <c r="G102" s="366">
        <v>75000</v>
      </c>
      <c r="H102" s="366">
        <v>72700</v>
      </c>
    </row>
    <row r="103" spans="1:8" s="548" customFormat="1" ht="13.5">
      <c r="A103" s="360"/>
      <c r="B103" s="386">
        <v>9507</v>
      </c>
      <c r="C103" s="555" t="s">
        <v>1333</v>
      </c>
      <c r="D103" s="484"/>
      <c r="E103" s="485">
        <v>-70900</v>
      </c>
      <c r="F103" s="486">
        <v>-75000</v>
      </c>
      <c r="G103" s="487">
        <v>-72700</v>
      </c>
      <c r="H103" s="487">
        <v>-61400</v>
      </c>
    </row>
    <row r="104" spans="1:8" s="548" customFormat="1" ht="29.25" customHeight="1" thickBot="1">
      <c r="A104" s="488"/>
      <c r="B104" s="489" t="s">
        <v>108</v>
      </c>
      <c r="C104" s="490" t="s">
        <v>1282</v>
      </c>
      <c r="D104" s="491">
        <f>D101</f>
        <v>78200</v>
      </c>
      <c r="E104" s="491">
        <f>E101</f>
        <v>-70900</v>
      </c>
      <c r="F104" s="491">
        <f>F101</f>
        <v>-4100</v>
      </c>
      <c r="G104" s="491">
        <f>G101</f>
        <v>2300</v>
      </c>
      <c r="H104" s="491">
        <f>H101</f>
        <v>11300</v>
      </c>
    </row>
    <row r="105" spans="1:8" s="548" customFormat="1" ht="13.5" thickBot="1">
      <c r="A105" s="492"/>
      <c r="B105" s="628" t="s">
        <v>1283</v>
      </c>
      <c r="C105" s="629"/>
      <c r="D105" s="493">
        <f>D71+D96+D104+D95</f>
        <v>1084500</v>
      </c>
      <c r="E105" s="494">
        <f>E71+E96+E104+E95</f>
        <v>1172200</v>
      </c>
      <c r="F105" s="495">
        <f>F71+F96+F104</f>
        <v>1084900</v>
      </c>
      <c r="G105" s="495">
        <f>G71+G96+G104</f>
        <v>1082900</v>
      </c>
      <c r="H105" s="495">
        <f>H71+H96+H104</f>
        <v>1065300</v>
      </c>
    </row>
    <row r="106" spans="1:8" s="548" customFormat="1" ht="13.5" thickBot="1">
      <c r="A106" s="496"/>
      <c r="B106" s="497"/>
      <c r="C106" s="498"/>
      <c r="D106" s="498"/>
      <c r="E106" s="499"/>
      <c r="F106" s="500"/>
      <c r="G106" s="500"/>
      <c r="H106" s="500"/>
    </row>
    <row r="107" spans="1:8" s="548" customFormat="1" ht="26.25" thickBot="1">
      <c r="A107" s="671" t="s">
        <v>1284</v>
      </c>
      <c r="B107" s="671" t="s">
        <v>1285</v>
      </c>
      <c r="C107" s="501" t="s">
        <v>1286</v>
      </c>
      <c r="D107" s="476" t="s">
        <v>982</v>
      </c>
      <c r="E107" s="407" t="s">
        <v>1257</v>
      </c>
      <c r="F107" s="502" t="s">
        <v>983</v>
      </c>
      <c r="G107" s="408" t="s">
        <v>983</v>
      </c>
      <c r="H107" s="408" t="s">
        <v>983</v>
      </c>
    </row>
    <row r="108" spans="1:8" s="548" customFormat="1" ht="13.5" thickBot="1">
      <c r="A108" s="656"/>
      <c r="B108" s="656"/>
      <c r="C108" s="411" t="s">
        <v>1287</v>
      </c>
      <c r="D108" s="350">
        <v>2016</v>
      </c>
      <c r="E108" s="350">
        <v>2017</v>
      </c>
      <c r="F108" s="503">
        <v>2018</v>
      </c>
      <c r="G108" s="350">
        <v>2019</v>
      </c>
      <c r="H108" s="350">
        <v>2019</v>
      </c>
    </row>
    <row r="109" spans="1:8" s="548" customFormat="1" ht="13.5" thickBot="1">
      <c r="A109" s="351">
        <v>1</v>
      </c>
      <c r="B109" s="352">
        <v>2</v>
      </c>
      <c r="C109" s="353">
        <v>3</v>
      </c>
      <c r="D109" s="353"/>
      <c r="E109" s="414">
        <v>4</v>
      </c>
      <c r="F109" s="504">
        <v>5</v>
      </c>
      <c r="G109" s="415">
        <v>6</v>
      </c>
      <c r="H109" s="415">
        <v>6</v>
      </c>
    </row>
    <row r="110" spans="1:8" s="548" customFormat="1" ht="12.75">
      <c r="A110" s="675" t="s">
        <v>1288</v>
      </c>
      <c r="B110" s="676"/>
      <c r="C110" s="677"/>
      <c r="D110" s="432">
        <f>D111</f>
        <v>256000</v>
      </c>
      <c r="E110" s="433">
        <f>E111</f>
        <v>317300</v>
      </c>
      <c r="F110" s="505">
        <f>F111</f>
        <v>259900</v>
      </c>
      <c r="G110" s="434">
        <f>G111</f>
        <v>269900</v>
      </c>
      <c r="H110" s="434">
        <f>H111</f>
        <v>253500</v>
      </c>
    </row>
    <row r="111" spans="1:8" s="548" customFormat="1" ht="12.75">
      <c r="A111" s="389"/>
      <c r="B111" s="506">
        <v>101</v>
      </c>
      <c r="C111" s="507" t="s">
        <v>1289</v>
      </c>
      <c r="D111" s="508">
        <v>256000</v>
      </c>
      <c r="E111" s="509">
        <v>317300</v>
      </c>
      <c r="F111" s="510">
        <v>259900</v>
      </c>
      <c r="G111" s="511">
        <v>269900</v>
      </c>
      <c r="H111" s="511">
        <v>253500</v>
      </c>
    </row>
    <row r="112" spans="1:8" s="548" customFormat="1" ht="12.75">
      <c r="A112" s="630" t="s">
        <v>1290</v>
      </c>
      <c r="B112" s="631"/>
      <c r="C112" s="632"/>
      <c r="D112" s="512">
        <f>D113</f>
        <v>73200</v>
      </c>
      <c r="E112" s="513">
        <f>E113</f>
        <v>96000</v>
      </c>
      <c r="F112" s="514">
        <f>F113</f>
        <v>96000</v>
      </c>
      <c r="G112" s="515">
        <f>G113</f>
        <v>111000</v>
      </c>
      <c r="H112" s="515">
        <f>H113</f>
        <v>96000</v>
      </c>
    </row>
    <row r="113" spans="1:8" s="548" customFormat="1" ht="12.75">
      <c r="A113" s="516"/>
      <c r="B113" s="506">
        <v>301</v>
      </c>
      <c r="C113" s="517" t="s">
        <v>1291</v>
      </c>
      <c r="D113" s="518">
        <v>73200</v>
      </c>
      <c r="E113" s="509">
        <v>96000</v>
      </c>
      <c r="F113" s="510">
        <v>96000</v>
      </c>
      <c r="G113" s="511">
        <v>111000</v>
      </c>
      <c r="H113" s="511">
        <v>96000</v>
      </c>
    </row>
    <row r="114" spans="1:8" s="548" customFormat="1" ht="12.75">
      <c r="A114" s="630" t="s">
        <v>1292</v>
      </c>
      <c r="B114" s="631"/>
      <c r="C114" s="632"/>
      <c r="D114" s="519"/>
      <c r="E114" s="520">
        <f>E115</f>
        <v>2000</v>
      </c>
      <c r="F114" s="510"/>
      <c r="G114" s="511"/>
      <c r="H114" s="511"/>
    </row>
    <row r="115" spans="1:8" s="548" customFormat="1" ht="13.5" customHeight="1">
      <c r="A115" s="516"/>
      <c r="B115" s="521">
        <v>469</v>
      </c>
      <c r="C115" s="522" t="s">
        <v>1293</v>
      </c>
      <c r="D115" s="523"/>
      <c r="E115" s="509">
        <v>2000</v>
      </c>
      <c r="F115" s="510"/>
      <c r="G115" s="511"/>
      <c r="H115" s="511"/>
    </row>
    <row r="116" spans="1:8" s="548" customFormat="1" ht="12.75">
      <c r="A116" s="630" t="s">
        <v>1294</v>
      </c>
      <c r="B116" s="631"/>
      <c r="C116" s="632"/>
      <c r="D116" s="524">
        <f>D117</f>
        <v>177100</v>
      </c>
      <c r="E116" s="520">
        <f>E117</f>
        <v>195400</v>
      </c>
      <c r="F116" s="525">
        <f>F117</f>
        <v>192100</v>
      </c>
      <c r="G116" s="526">
        <f>G117</f>
        <v>192100</v>
      </c>
      <c r="H116" s="526">
        <f>H117</f>
        <v>202100</v>
      </c>
    </row>
    <row r="117" spans="1:8" s="548" customFormat="1" ht="26.25" customHeight="1">
      <c r="A117" s="516"/>
      <c r="B117" s="521">
        <v>503</v>
      </c>
      <c r="C117" s="522" t="s">
        <v>1296</v>
      </c>
      <c r="D117" s="523">
        <v>177100</v>
      </c>
      <c r="E117" s="527">
        <v>195400</v>
      </c>
      <c r="F117" s="528">
        <v>192100</v>
      </c>
      <c r="G117" s="529">
        <v>192100</v>
      </c>
      <c r="H117" s="529">
        <v>202100</v>
      </c>
    </row>
    <row r="118" spans="1:8" s="548" customFormat="1" ht="12.75">
      <c r="A118" s="630" t="s">
        <v>1297</v>
      </c>
      <c r="B118" s="631"/>
      <c r="C118" s="632"/>
      <c r="D118" s="530">
        <f>D119+D120</f>
        <v>341200</v>
      </c>
      <c r="E118" s="531">
        <f>E119+E120</f>
        <v>431100</v>
      </c>
      <c r="F118" s="532">
        <f>F119+F120</f>
        <v>169800</v>
      </c>
      <c r="G118" s="533">
        <f>G119+G120</f>
        <v>259800</v>
      </c>
      <c r="H118" s="533">
        <f>H119+H120</f>
        <v>223000</v>
      </c>
    </row>
    <row r="119" spans="1:8" s="548" customFormat="1" ht="27" customHeight="1">
      <c r="A119" s="516"/>
      <c r="B119" s="521">
        <v>601</v>
      </c>
      <c r="C119" s="517" t="s">
        <v>1298</v>
      </c>
      <c r="D119" s="534">
        <v>234800</v>
      </c>
      <c r="E119" s="527">
        <v>321100</v>
      </c>
      <c r="F119" s="535">
        <v>59800</v>
      </c>
      <c r="G119" s="536">
        <v>149800</v>
      </c>
      <c r="H119" s="536">
        <v>113000</v>
      </c>
    </row>
    <row r="120" spans="1:8" s="548" customFormat="1" ht="12.75">
      <c r="A120" s="516"/>
      <c r="B120" s="521">
        <v>602</v>
      </c>
      <c r="C120" s="537" t="s">
        <v>1299</v>
      </c>
      <c r="D120" s="538">
        <v>106400</v>
      </c>
      <c r="E120" s="539">
        <v>110000</v>
      </c>
      <c r="F120" s="540">
        <v>110000</v>
      </c>
      <c r="G120" s="511">
        <v>110000</v>
      </c>
      <c r="H120" s="511">
        <v>110000</v>
      </c>
    </row>
    <row r="121" spans="1:8" s="548" customFormat="1" ht="12.75">
      <c r="A121" s="630" t="s">
        <v>1300</v>
      </c>
      <c r="B121" s="631"/>
      <c r="C121" s="632"/>
      <c r="D121" s="541">
        <f>D122+D123</f>
        <v>22100</v>
      </c>
      <c r="E121" s="542">
        <f>E122+E123</f>
        <v>22600</v>
      </c>
      <c r="F121" s="543">
        <f>F122+F123</f>
        <v>209300</v>
      </c>
      <c r="G121" s="544">
        <f>G122+G123</f>
        <v>22600</v>
      </c>
      <c r="H121" s="544">
        <f>H122+H123</f>
        <v>21200</v>
      </c>
    </row>
    <row r="122" spans="1:8" s="548" customFormat="1" ht="12.75">
      <c r="A122" s="516"/>
      <c r="B122" s="521">
        <v>702</v>
      </c>
      <c r="C122" s="537" t="s">
        <v>1301</v>
      </c>
      <c r="D122" s="538">
        <v>9800</v>
      </c>
      <c r="E122" s="539">
        <v>13200</v>
      </c>
      <c r="F122" s="540">
        <v>199900</v>
      </c>
      <c r="G122" s="511">
        <v>13200</v>
      </c>
      <c r="H122" s="511">
        <v>13200</v>
      </c>
    </row>
    <row r="123" spans="1:8" s="548" customFormat="1" ht="12.75">
      <c r="A123" s="516"/>
      <c r="B123" s="521">
        <v>703</v>
      </c>
      <c r="C123" s="537" t="s">
        <v>1302</v>
      </c>
      <c r="D123" s="538">
        <v>12300</v>
      </c>
      <c r="E123" s="539">
        <v>9400</v>
      </c>
      <c r="F123" s="540">
        <v>9400</v>
      </c>
      <c r="G123" s="511">
        <v>9400</v>
      </c>
      <c r="H123" s="511">
        <v>8000</v>
      </c>
    </row>
    <row r="124" spans="1:8" s="548" customFormat="1" ht="12.75">
      <c r="A124" s="630" t="s">
        <v>1303</v>
      </c>
      <c r="B124" s="631"/>
      <c r="C124" s="632"/>
      <c r="D124" s="541">
        <f>D125+D126</f>
        <v>214900</v>
      </c>
      <c r="E124" s="542">
        <f>E125+E126</f>
        <v>107800</v>
      </c>
      <c r="F124" s="543">
        <f>F125+F126</f>
        <v>157800</v>
      </c>
      <c r="G124" s="544">
        <f>G125+G126</f>
        <v>227500</v>
      </c>
      <c r="H124" s="544">
        <f>H125+H126</f>
        <v>269500</v>
      </c>
    </row>
    <row r="125" spans="1:8" s="548" customFormat="1" ht="12.75">
      <c r="A125" s="516"/>
      <c r="B125" s="521">
        <v>803</v>
      </c>
      <c r="C125" s="537" t="s">
        <v>1304</v>
      </c>
      <c r="D125" s="538">
        <v>82900</v>
      </c>
      <c r="E125" s="539">
        <v>73700</v>
      </c>
      <c r="F125" s="540">
        <v>123700</v>
      </c>
      <c r="G125" s="511">
        <v>193400</v>
      </c>
      <c r="H125" s="511">
        <v>235400</v>
      </c>
    </row>
    <row r="126" spans="1:8" s="548" customFormat="1" ht="13.5" thickBot="1">
      <c r="A126" s="516"/>
      <c r="B126" s="521">
        <v>806</v>
      </c>
      <c r="C126" s="537" t="s">
        <v>1305</v>
      </c>
      <c r="D126" s="556">
        <v>132000</v>
      </c>
      <c r="E126" s="557">
        <v>34100</v>
      </c>
      <c r="F126" s="558">
        <v>34100</v>
      </c>
      <c r="G126" s="559">
        <v>34100</v>
      </c>
      <c r="H126" s="559">
        <v>34100</v>
      </c>
    </row>
    <row r="127" spans="1:8" s="548" customFormat="1" ht="13.5" thickBot="1">
      <c r="A127" s="545"/>
      <c r="B127" s="546"/>
      <c r="C127" s="547" t="s">
        <v>1306</v>
      </c>
      <c r="D127" s="560">
        <f>D110+D112+D116+D118+D121+D124+D114</f>
        <v>1084500</v>
      </c>
      <c r="E127" s="560">
        <f>E110+E112+E116+E118+E121+E124+E114</f>
        <v>1172200</v>
      </c>
      <c r="F127" s="560">
        <f>F110+F112+F116+F118+F121+F124+F114</f>
        <v>1084900</v>
      </c>
      <c r="G127" s="560">
        <f>G110+G112+G116+G118+G121+G124+G114</f>
        <v>1082900</v>
      </c>
      <c r="H127" s="560">
        <f>H110+H112+H116+H118+H121+H124+H114</f>
        <v>1065300</v>
      </c>
    </row>
    <row r="128" spans="5:8" s="548" customFormat="1" ht="12.75">
      <c r="E128" s="549">
        <f>E127-E105</f>
        <v>0</v>
      </c>
      <c r="F128" s="549">
        <f>F127-F105</f>
        <v>0</v>
      </c>
      <c r="G128" s="549">
        <f>G127-G105</f>
        <v>0</v>
      </c>
      <c r="H128" s="549">
        <f>H127-H105</f>
        <v>0</v>
      </c>
    </row>
    <row r="129" spans="1:8" s="548" customFormat="1" ht="12.75">
      <c r="A129" s="679" t="s">
        <v>674</v>
      </c>
      <c r="B129" s="625"/>
      <c r="C129" s="625"/>
      <c r="D129" s="625"/>
      <c r="E129" s="625"/>
      <c r="F129" s="625"/>
      <c r="G129" s="625"/>
      <c r="H129" s="625"/>
    </row>
    <row r="130" spans="1:8" s="548" customFormat="1" ht="12.75">
      <c r="A130" s="625"/>
      <c r="B130" s="625"/>
      <c r="C130" s="625"/>
      <c r="D130" s="625"/>
      <c r="E130" s="625"/>
      <c r="F130" s="625"/>
      <c r="G130" s="625"/>
      <c r="H130" s="625"/>
    </row>
    <row r="131" spans="5:8" s="548" customFormat="1" ht="12.75">
      <c r="E131" s="549"/>
      <c r="F131" s="549"/>
      <c r="G131" s="549"/>
      <c r="H131" s="549"/>
    </row>
    <row r="132" spans="5:8" s="548" customFormat="1" ht="12.75">
      <c r="E132" s="549"/>
      <c r="F132" s="549"/>
      <c r="G132" s="549"/>
      <c r="H132" s="549"/>
    </row>
    <row r="133" spans="5:8" s="548" customFormat="1" ht="12.75">
      <c r="E133" s="549"/>
      <c r="F133" s="549"/>
      <c r="G133" s="549"/>
      <c r="H133" s="549"/>
    </row>
    <row r="134" s="548" customFormat="1" ht="12.75"/>
    <row r="135" spans="2:13" s="328" customFormat="1" ht="15" customHeight="1">
      <c r="B135" s="637" t="s">
        <v>1063</v>
      </c>
      <c r="C135" s="637"/>
      <c r="D135" s="637"/>
      <c r="E135" s="637"/>
      <c r="J135" s="330"/>
      <c r="K135" s="330"/>
      <c r="L135" s="330"/>
      <c r="M135" s="330"/>
    </row>
    <row r="136" spans="2:5" s="328" customFormat="1" ht="15.75" customHeight="1">
      <c r="B136" s="637" t="s">
        <v>1057</v>
      </c>
      <c r="C136" s="637"/>
      <c r="D136" s="637"/>
      <c r="E136" s="637"/>
    </row>
    <row r="137" spans="2:5" s="328" customFormat="1" ht="15.75" customHeight="1">
      <c r="B137" s="637" t="s">
        <v>150</v>
      </c>
      <c r="C137" s="637"/>
      <c r="D137" s="637"/>
      <c r="E137" s="637"/>
    </row>
    <row r="138" s="328" customFormat="1" ht="15"/>
    <row r="139" s="328" customFormat="1" ht="15"/>
    <row r="140" spans="2:5" s="328" customFormat="1" ht="15" customHeight="1">
      <c r="B140" s="637" t="s">
        <v>1058</v>
      </c>
      <c r="C140" s="637"/>
      <c r="D140" s="637"/>
      <c r="E140" s="637"/>
    </row>
    <row r="141" spans="2:5" s="328" customFormat="1" ht="15" customHeight="1">
      <c r="B141" s="637"/>
      <c r="C141" s="637"/>
      <c r="D141" s="637"/>
      <c r="E141" s="637"/>
    </row>
    <row r="142" spans="2:5" s="328" customFormat="1" ht="15.75">
      <c r="B142" s="642" t="s">
        <v>1059</v>
      </c>
      <c r="C142" s="642"/>
      <c r="D142" s="642"/>
      <c r="E142" s="330"/>
    </row>
    <row r="143" spans="2:5" s="328" customFormat="1" ht="15.75">
      <c r="B143" s="642" t="s">
        <v>1060</v>
      </c>
      <c r="C143" s="642"/>
      <c r="D143" s="642"/>
      <c r="E143" s="330"/>
    </row>
    <row r="144" s="328" customFormat="1" ht="15"/>
    <row r="145" s="328" customFormat="1" ht="15"/>
    <row r="146" spans="2:5" s="328" customFormat="1" ht="15.75">
      <c r="B146" s="637" t="s">
        <v>1061</v>
      </c>
      <c r="C146" s="637"/>
      <c r="D146" s="637"/>
      <c r="E146" s="637"/>
    </row>
    <row r="147" spans="2:5" s="328" customFormat="1" ht="15.75">
      <c r="B147" s="637" t="s">
        <v>1062</v>
      </c>
      <c r="C147" s="637"/>
      <c r="D147" s="637"/>
      <c r="E147" s="637"/>
    </row>
    <row r="148" s="548" customFormat="1" ht="12.75"/>
    <row r="149" s="548" customFormat="1" ht="12.75"/>
    <row r="150" s="548" customFormat="1" ht="12.75"/>
    <row r="151" s="548" customFormat="1" ht="12.75"/>
    <row r="152" s="548" customFormat="1" ht="12.75"/>
    <row r="153" s="548" customFormat="1" ht="12.75"/>
    <row r="154" s="548" customFormat="1" ht="12.75"/>
    <row r="155" s="548" customFormat="1" ht="12.75"/>
    <row r="156" s="548" customFormat="1" ht="12.75"/>
    <row r="157" s="548" customFormat="1" ht="12.75"/>
    <row r="158" s="548" customFormat="1" ht="12.75"/>
    <row r="159" s="548" customFormat="1" ht="12.75"/>
    <row r="160" s="548" customFormat="1" ht="12.75"/>
    <row r="161" s="548" customFormat="1" ht="12.75"/>
    <row r="162" s="548" customFormat="1" ht="12.75"/>
    <row r="163" s="548" customFormat="1" ht="12.75"/>
    <row r="164" s="548" customFormat="1" ht="12.75"/>
    <row r="165" s="548" customFormat="1" ht="12.75"/>
    <row r="166" s="548" customFormat="1" ht="12.75"/>
    <row r="167" s="548" customFormat="1" ht="12.75"/>
    <row r="168" s="548" customFormat="1" ht="12.75"/>
    <row r="169" s="548" customFormat="1" ht="12.75"/>
    <row r="170" s="548" customFormat="1" ht="12.75"/>
    <row r="171" s="548" customFormat="1" ht="12.75"/>
    <row r="172" s="548" customFormat="1" ht="12.75"/>
    <row r="173" s="548" customFormat="1" ht="12.75"/>
    <row r="174" s="548" customFormat="1" ht="12.75"/>
    <row r="175" s="548" customFormat="1" ht="12.75"/>
    <row r="176" s="548" customFormat="1" ht="12.75"/>
    <row r="177" s="548" customFormat="1" ht="12.75"/>
    <row r="178" s="548" customFormat="1" ht="12.75"/>
    <row r="179" spans="2:3" s="548" customFormat="1" ht="12.75">
      <c r="B179" s="664"/>
      <c r="C179" s="664"/>
    </row>
    <row r="180" spans="2:3" s="548" customFormat="1" ht="12.75">
      <c r="B180" s="664"/>
      <c r="C180" s="664"/>
    </row>
    <row r="181" s="548" customFormat="1" ht="12.75"/>
    <row r="182" spans="2:3" s="548" customFormat="1" ht="12.75">
      <c r="B182" s="664"/>
      <c r="C182" s="664"/>
    </row>
    <row r="183" s="548" customFormat="1" ht="12.75"/>
    <row r="184" s="548" customFormat="1" ht="12.75"/>
    <row r="185" spans="2:3" s="548" customFormat="1" ht="12.75">
      <c r="B185" s="664"/>
      <c r="C185" s="664"/>
    </row>
    <row r="186" s="548" customFormat="1" ht="12.75"/>
    <row r="187" s="548" customFormat="1" ht="12.75"/>
    <row r="188" s="548" customFormat="1" ht="12.75"/>
    <row r="189" s="548" customFormat="1" ht="12.75"/>
    <row r="190" s="548" customFormat="1" ht="12.75"/>
    <row r="191" s="548" customFormat="1" ht="12.75"/>
    <row r="192" s="548" customFormat="1" ht="12.75"/>
    <row r="193" s="548" customFormat="1" ht="12.75"/>
    <row r="194" s="548" customFormat="1" ht="12.75"/>
    <row r="195" s="548" customFormat="1" ht="12.75"/>
    <row r="196" s="548" customFormat="1" ht="12.75"/>
    <row r="197" s="548" customFormat="1" ht="12.75"/>
    <row r="198" s="548" customFormat="1" ht="12.75"/>
    <row r="199" s="548" customFormat="1" ht="12.75"/>
    <row r="200" s="548" customFormat="1" ht="12.75"/>
    <row r="201" s="548" customFormat="1" ht="12.75"/>
    <row r="202" s="548" customFormat="1" ht="12.75"/>
    <row r="203" s="548" customFormat="1" ht="12.75"/>
    <row r="204" s="548" customFormat="1" ht="12.75"/>
    <row r="205" s="548" customFormat="1" ht="12.75"/>
    <row r="206" s="548" customFormat="1" ht="12.75"/>
    <row r="207" s="548" customFormat="1" ht="12.75"/>
    <row r="208" s="548" customFormat="1" ht="12.75"/>
    <row r="209" s="548" customFormat="1" ht="12.75"/>
    <row r="210" s="548" customFormat="1" ht="12.75"/>
    <row r="211" s="548" customFormat="1" ht="12.75"/>
    <row r="212" s="548" customFormat="1" ht="12.75"/>
    <row r="213" s="548" customFormat="1" ht="12.75"/>
    <row r="214" s="548" customFormat="1" ht="12.75"/>
    <row r="215" s="548" customFormat="1" ht="12.75"/>
    <row r="216" s="548" customFormat="1" ht="12.75"/>
    <row r="217" s="548" customFormat="1" ht="12.75"/>
    <row r="218" s="548" customFormat="1" ht="12.75"/>
    <row r="219" s="548" customFormat="1" ht="12.75"/>
    <row r="220" s="548" customFormat="1" ht="12.75"/>
    <row r="221" s="548" customFormat="1" ht="12.75"/>
    <row r="222" s="548" customFormat="1" ht="12.75"/>
    <row r="223" s="548" customFormat="1" ht="12.75"/>
    <row r="224" s="548" customFormat="1" ht="12.75"/>
    <row r="225" s="548" customFormat="1" ht="12.75"/>
    <row r="226" s="548" customFormat="1" ht="12.75"/>
    <row r="227" s="548" customFormat="1" ht="12.75"/>
    <row r="228" s="548" customFormat="1" ht="12.75"/>
    <row r="229" s="548" customFormat="1" ht="12.75"/>
    <row r="230" s="548" customFormat="1" ht="12.75"/>
    <row r="231" s="548" customFormat="1" ht="12.75"/>
    <row r="232" s="548" customFormat="1" ht="12.75"/>
    <row r="233" s="548" customFormat="1" ht="12.75"/>
    <row r="234" s="548" customFormat="1" ht="12.75"/>
    <row r="235" s="548" customFormat="1" ht="12.75"/>
    <row r="236" s="548" customFormat="1" ht="12.75"/>
    <row r="237" s="548" customFormat="1" ht="12.75"/>
    <row r="238" s="548" customFormat="1" ht="12.75"/>
    <row r="239" s="548" customFormat="1" ht="12.75"/>
    <row r="240" s="548" customFormat="1" ht="12.75"/>
    <row r="241" s="548" customFormat="1" ht="12.75"/>
    <row r="242" s="548" customFormat="1" ht="12.75"/>
    <row r="243" s="548" customFormat="1" ht="12.75"/>
  </sheetData>
  <sheetProtection password="B55E" sheet="1" objects="1" scenarios="1" selectLockedCells="1" selectUnlockedCells="1"/>
  <mergeCells count="61">
    <mergeCell ref="A29:H29"/>
    <mergeCell ref="A129:H130"/>
    <mergeCell ref="A34:H34"/>
    <mergeCell ref="B180:C180"/>
    <mergeCell ref="A98:A99"/>
    <mergeCell ref="B98:B99"/>
    <mergeCell ref="B101:C101"/>
    <mergeCell ref="B79:C79"/>
    <mergeCell ref="B84:C84"/>
    <mergeCell ref="B87:C87"/>
    <mergeCell ref="B185:C185"/>
    <mergeCell ref="C83:H83"/>
    <mergeCell ref="C93:H93"/>
    <mergeCell ref="B179:C179"/>
    <mergeCell ref="B107:B108"/>
    <mergeCell ref="A124:C124"/>
    <mergeCell ref="A114:C114"/>
    <mergeCell ref="B182:C182"/>
    <mergeCell ref="A116:C116"/>
    <mergeCell ref="A107:A108"/>
    <mergeCell ref="A18:H19"/>
    <mergeCell ref="B105:C105"/>
    <mergeCell ref="A1:IV1"/>
    <mergeCell ref="A2:H2"/>
    <mergeCell ref="A3:H3"/>
    <mergeCell ref="A7:E7"/>
    <mergeCell ref="H73:H75"/>
    <mergeCell ref="C78:H78"/>
    <mergeCell ref="B94:C94"/>
    <mergeCell ref="B95:C95"/>
    <mergeCell ref="A73:A76"/>
    <mergeCell ref="B73:B76"/>
    <mergeCell ref="D73:D75"/>
    <mergeCell ref="A8:E8"/>
    <mergeCell ref="A11:H11"/>
    <mergeCell ref="A13:H13"/>
    <mergeCell ref="A14:H14"/>
    <mergeCell ref="A22:E22"/>
    <mergeCell ref="A24:H27"/>
    <mergeCell ref="A30:H32"/>
    <mergeCell ref="B39:C39"/>
    <mergeCell ref="B45:C45"/>
    <mergeCell ref="B63:C63"/>
    <mergeCell ref="B67:C67"/>
    <mergeCell ref="B147:E147"/>
    <mergeCell ref="B135:E135"/>
    <mergeCell ref="B140:E141"/>
    <mergeCell ref="B142:D142"/>
    <mergeCell ref="B143:D143"/>
    <mergeCell ref="B146:E146"/>
    <mergeCell ref="B136:E136"/>
    <mergeCell ref="B137:E137"/>
    <mergeCell ref="B70:C70"/>
    <mergeCell ref="F73:F75"/>
    <mergeCell ref="G73:G75"/>
    <mergeCell ref="E73:E75"/>
    <mergeCell ref="B90:C90"/>
    <mergeCell ref="A112:C112"/>
    <mergeCell ref="A118:C118"/>
    <mergeCell ref="A121:C121"/>
    <mergeCell ref="A110:C110"/>
  </mergeCells>
  <dataValidations count="4">
    <dataValidation errorStyle="information" operator="lessThan" allowBlank="1" showInputMessage="1" showErrorMessage="1" error="Въвежда се отрицателно число !" sqref="C91:D91"/>
    <dataValidation type="whole" operator="lessThan" allowBlank="1" showInputMessage="1" showErrorMessage="1" error="Въвежда се цяло число!" sqref="E89:H89 E86:H86 D80:H81 E91:H91">
      <formula1>999999999999999000</formula1>
    </dataValidation>
    <dataValidation errorStyle="information" type="whole" operator="lessThan" allowBlank="1" showInputMessage="1" showErrorMessage="1" error="Въвежда се отрицателно число !" sqref="E90:H90">
      <formula1>0</formula1>
    </dataValidation>
    <dataValidation type="whole" operator="lessThan" allowBlank="1" showInputMessage="1" showErrorMessage="1" error="Въвежда се цяло яисло!" sqref="E94:H95 E102:H103">
      <formula1>999999999999999000000</formula1>
    </dataValidation>
  </dataValidations>
  <printOptions/>
  <pageMargins left="0.75" right="0.75" top="0.25" bottom="0.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C22">
      <selection activeCell="A2" sqref="A2:M2"/>
    </sheetView>
  </sheetViews>
  <sheetFormatPr defaultColWidth="9.00390625" defaultRowHeight="12" customHeight="1"/>
  <cols>
    <col min="1" max="1" width="63.625" style="564" customWidth="1"/>
    <col min="2" max="2" width="12.25390625" style="564" customWidth="1"/>
    <col min="3" max="3" width="13.625" style="564" customWidth="1"/>
    <col min="4" max="4" width="13.75390625" style="564" customWidth="1"/>
    <col min="5" max="5" width="13.00390625" style="564" customWidth="1"/>
    <col min="6" max="6" width="13.25390625" style="564" customWidth="1"/>
    <col min="7" max="7" width="12.00390625" style="564" customWidth="1"/>
    <col min="8" max="8" width="12.75390625" style="564" customWidth="1"/>
    <col min="9" max="9" width="13.75390625" style="564" customWidth="1"/>
    <col min="10" max="10" width="10.25390625" style="564" bestFit="1" customWidth="1"/>
    <col min="11" max="11" width="13.375" style="564" customWidth="1"/>
    <col min="12" max="12" width="14.125" style="564" customWidth="1"/>
    <col min="13" max="13" width="13.25390625" style="564" customWidth="1"/>
    <col min="14" max="16384" width="9.125" style="564" customWidth="1"/>
  </cols>
  <sheetData>
    <row r="1" spans="12:13" s="563" customFormat="1" ht="18" customHeight="1">
      <c r="L1" s="691" t="s">
        <v>622</v>
      </c>
      <c r="M1" s="691"/>
    </row>
    <row r="2" spans="1:13" s="563" customFormat="1" ht="21" customHeight="1">
      <c r="A2" s="692" t="s">
        <v>623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</row>
    <row r="3" spans="1:13" s="563" customFormat="1" ht="19.5" customHeight="1">
      <c r="A3" s="692" t="s">
        <v>624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</row>
    <row r="4" spans="1:13" s="620" customFormat="1" ht="19.5" customHeight="1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692" t="s">
        <v>625</v>
      </c>
      <c r="L4" s="693"/>
      <c r="M4" s="619">
        <v>6203</v>
      </c>
    </row>
    <row r="5" s="565" customFormat="1" ht="12" customHeight="1" thickBot="1">
      <c r="M5" s="566" t="s">
        <v>626</v>
      </c>
    </row>
    <row r="6" spans="1:13" ht="12" customHeight="1">
      <c r="A6" s="696" t="s">
        <v>627</v>
      </c>
      <c r="B6" s="698" t="s">
        <v>628</v>
      </c>
      <c r="C6" s="700" t="s">
        <v>629</v>
      </c>
      <c r="D6" s="701"/>
      <c r="E6" s="694" t="s">
        <v>663</v>
      </c>
      <c r="F6" s="700" t="s">
        <v>629</v>
      </c>
      <c r="G6" s="701"/>
      <c r="H6" s="694" t="s">
        <v>664</v>
      </c>
      <c r="I6" s="700" t="s">
        <v>629</v>
      </c>
      <c r="J6" s="701"/>
      <c r="K6" s="694" t="s">
        <v>665</v>
      </c>
      <c r="L6" s="700" t="s">
        <v>629</v>
      </c>
      <c r="M6" s="703"/>
    </row>
    <row r="7" spans="1:13" ht="12" customHeight="1" thickBot="1">
      <c r="A7" s="697"/>
      <c r="B7" s="699"/>
      <c r="C7" s="567" t="s">
        <v>630</v>
      </c>
      <c r="D7" s="567" t="s">
        <v>666</v>
      </c>
      <c r="E7" s="695"/>
      <c r="F7" s="567" t="s">
        <v>631</v>
      </c>
      <c r="G7" s="567" t="s">
        <v>667</v>
      </c>
      <c r="H7" s="695"/>
      <c r="I7" s="567" t="s">
        <v>632</v>
      </c>
      <c r="J7" s="567" t="s">
        <v>668</v>
      </c>
      <c r="K7" s="695"/>
      <c r="L7" s="567" t="s">
        <v>633</v>
      </c>
      <c r="M7" s="568" t="s">
        <v>669</v>
      </c>
    </row>
    <row r="8" spans="1:13" ht="12" customHeight="1" thickBot="1">
      <c r="A8" s="704" t="s">
        <v>634</v>
      </c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6"/>
    </row>
    <row r="9" spans="1:13" ht="12" customHeight="1" thickBot="1">
      <c r="A9" s="569" t="s">
        <v>635</v>
      </c>
      <c r="B9" s="570">
        <f>+C9</f>
        <v>0</v>
      </c>
      <c r="C9" s="571"/>
      <c r="D9" s="572" t="s">
        <v>636</v>
      </c>
      <c r="E9" s="573">
        <f>+F9</f>
        <v>100000</v>
      </c>
      <c r="F9" s="574">
        <f>+B48</f>
        <v>100000</v>
      </c>
      <c r="G9" s="575" t="s">
        <v>636</v>
      </c>
      <c r="H9" s="573">
        <f>+I9</f>
        <v>0</v>
      </c>
      <c r="I9" s="576">
        <f>+E48</f>
        <v>0</v>
      </c>
      <c r="J9" s="575" t="s">
        <v>636</v>
      </c>
      <c r="K9" s="573">
        <f>+L9</f>
        <v>0</v>
      </c>
      <c r="L9" s="576">
        <f>+H48</f>
        <v>0</v>
      </c>
      <c r="M9" s="577" t="s">
        <v>636</v>
      </c>
    </row>
    <row r="10" spans="1:13" ht="12" customHeight="1">
      <c r="A10" s="578" t="s">
        <v>637</v>
      </c>
      <c r="B10" s="573">
        <f>+C10+D10</f>
        <v>100000</v>
      </c>
      <c r="C10" s="574">
        <f aca="true" t="shared" si="0" ref="C10:M10">+C11+C15+C19+C23+C27+C31+C35+C39+C43</f>
        <v>0</v>
      </c>
      <c r="D10" s="573">
        <f t="shared" si="0"/>
        <v>100000</v>
      </c>
      <c r="E10" s="573">
        <f>+F10+G10</f>
        <v>-100000</v>
      </c>
      <c r="F10" s="573">
        <f t="shared" si="0"/>
        <v>-100000</v>
      </c>
      <c r="G10" s="573">
        <f t="shared" si="0"/>
        <v>0</v>
      </c>
      <c r="H10" s="573">
        <f>+I10+J10</f>
        <v>0</v>
      </c>
      <c r="I10" s="573">
        <f t="shared" si="0"/>
        <v>0</v>
      </c>
      <c r="J10" s="573">
        <f t="shared" si="0"/>
        <v>0</v>
      </c>
      <c r="K10" s="573">
        <f>+L10+M10</f>
        <v>0</v>
      </c>
      <c r="L10" s="573">
        <f t="shared" si="0"/>
        <v>0</v>
      </c>
      <c r="M10" s="579">
        <f t="shared" si="0"/>
        <v>0</v>
      </c>
    </row>
    <row r="11" spans="1:13" ht="12" customHeight="1">
      <c r="A11" s="580" t="s">
        <v>638</v>
      </c>
      <c r="B11" s="581">
        <f>+C11+D11</f>
        <v>0</v>
      </c>
      <c r="C11" s="581">
        <f>+C12-C13</f>
        <v>0</v>
      </c>
      <c r="D11" s="581">
        <f>+D12-D13</f>
        <v>0</v>
      </c>
      <c r="E11" s="581">
        <f>+F11+G11</f>
        <v>0</v>
      </c>
      <c r="F11" s="581">
        <f aca="true" t="shared" si="1" ref="F11:M11">+F12-F13</f>
        <v>0</v>
      </c>
      <c r="G11" s="581">
        <f t="shared" si="1"/>
        <v>0</v>
      </c>
      <c r="H11" s="581">
        <f>+I11+J11</f>
        <v>0</v>
      </c>
      <c r="I11" s="581">
        <f t="shared" si="1"/>
        <v>0</v>
      </c>
      <c r="J11" s="581">
        <f t="shared" si="1"/>
        <v>0</v>
      </c>
      <c r="K11" s="581">
        <f>+L11+M11</f>
        <v>0</v>
      </c>
      <c r="L11" s="581">
        <f t="shared" si="1"/>
        <v>0</v>
      </c>
      <c r="M11" s="582">
        <f t="shared" si="1"/>
        <v>0</v>
      </c>
    </row>
    <row r="12" spans="1:13" ht="12" customHeight="1">
      <c r="A12" s="583" t="s">
        <v>639</v>
      </c>
      <c r="B12" s="581">
        <f aca="true" t="shared" si="2" ref="B12:B46">+C12+D12</f>
        <v>0</v>
      </c>
      <c r="C12" s="584"/>
      <c r="D12" s="584"/>
      <c r="E12" s="581">
        <f aca="true" t="shared" si="3" ref="E12:E46">+F12+G12</f>
        <v>0</v>
      </c>
      <c r="F12" s="584"/>
      <c r="G12" s="584"/>
      <c r="H12" s="581">
        <f aca="true" t="shared" si="4" ref="H12:H46">+I12+J12</f>
        <v>0</v>
      </c>
      <c r="I12" s="585"/>
      <c r="J12" s="585"/>
      <c r="K12" s="581">
        <f aca="true" t="shared" si="5" ref="K12:K46">+L12+M12</f>
        <v>0</v>
      </c>
      <c r="L12" s="585"/>
      <c r="M12" s="586"/>
    </row>
    <row r="13" spans="1:13" ht="12" customHeight="1">
      <c r="A13" s="583" t="s">
        <v>640</v>
      </c>
      <c r="B13" s="581">
        <f t="shared" si="2"/>
        <v>0</v>
      </c>
      <c r="C13" s="584"/>
      <c r="D13" s="584"/>
      <c r="E13" s="581">
        <f t="shared" si="3"/>
        <v>0</v>
      </c>
      <c r="F13" s="584"/>
      <c r="G13" s="584"/>
      <c r="H13" s="581">
        <f t="shared" si="4"/>
        <v>0</v>
      </c>
      <c r="I13" s="585"/>
      <c r="J13" s="585"/>
      <c r="K13" s="581">
        <f t="shared" si="5"/>
        <v>0</v>
      </c>
      <c r="L13" s="585"/>
      <c r="M13" s="586"/>
    </row>
    <row r="14" spans="1:13" ht="12" customHeight="1">
      <c r="A14" s="583" t="s">
        <v>641</v>
      </c>
      <c r="B14" s="581">
        <f t="shared" si="2"/>
        <v>0</v>
      </c>
      <c r="C14" s="584"/>
      <c r="D14" s="584"/>
      <c r="E14" s="581">
        <f t="shared" si="3"/>
        <v>0</v>
      </c>
      <c r="F14" s="584"/>
      <c r="G14" s="584"/>
      <c r="H14" s="581">
        <f t="shared" si="4"/>
        <v>0</v>
      </c>
      <c r="I14" s="585"/>
      <c r="J14" s="585"/>
      <c r="K14" s="581">
        <f t="shared" si="5"/>
        <v>0</v>
      </c>
      <c r="L14" s="585"/>
      <c r="M14" s="586"/>
    </row>
    <row r="15" spans="1:13" ht="12" customHeight="1">
      <c r="A15" s="580" t="s">
        <v>670</v>
      </c>
      <c r="B15" s="581">
        <f t="shared" si="2"/>
        <v>0</v>
      </c>
      <c r="C15" s="581">
        <f>+C16-C17</f>
        <v>0</v>
      </c>
      <c r="D15" s="581">
        <f>+D16-D17</f>
        <v>0</v>
      </c>
      <c r="E15" s="581">
        <f t="shared" si="3"/>
        <v>0</v>
      </c>
      <c r="F15" s="581">
        <f aca="true" t="shared" si="6" ref="F15:M15">+F16-F17</f>
        <v>0</v>
      </c>
      <c r="G15" s="581">
        <f t="shared" si="6"/>
        <v>0</v>
      </c>
      <c r="H15" s="581">
        <f t="shared" si="4"/>
        <v>0</v>
      </c>
      <c r="I15" s="581">
        <f t="shared" si="6"/>
        <v>0</v>
      </c>
      <c r="J15" s="581">
        <f t="shared" si="6"/>
        <v>0</v>
      </c>
      <c r="K15" s="581">
        <f t="shared" si="5"/>
        <v>0</v>
      </c>
      <c r="L15" s="581">
        <f t="shared" si="6"/>
        <v>0</v>
      </c>
      <c r="M15" s="582">
        <f t="shared" si="6"/>
        <v>0</v>
      </c>
    </row>
    <row r="16" spans="1:13" ht="12" customHeight="1">
      <c r="A16" s="583" t="s">
        <v>642</v>
      </c>
      <c r="B16" s="581">
        <f t="shared" si="2"/>
        <v>0</v>
      </c>
      <c r="C16" s="584"/>
      <c r="D16" s="584"/>
      <c r="E16" s="581">
        <f t="shared" si="3"/>
        <v>0</v>
      </c>
      <c r="F16" s="584"/>
      <c r="G16" s="584"/>
      <c r="H16" s="581">
        <f t="shared" si="4"/>
        <v>0</v>
      </c>
      <c r="I16" s="585"/>
      <c r="J16" s="585"/>
      <c r="K16" s="581">
        <f t="shared" si="5"/>
        <v>0</v>
      </c>
      <c r="L16" s="585"/>
      <c r="M16" s="586"/>
    </row>
    <row r="17" spans="1:13" ht="12" customHeight="1">
      <c r="A17" s="583" t="s">
        <v>640</v>
      </c>
      <c r="B17" s="581">
        <f t="shared" si="2"/>
        <v>0</v>
      </c>
      <c r="C17" s="584"/>
      <c r="D17" s="584"/>
      <c r="E17" s="581">
        <f t="shared" si="3"/>
        <v>0</v>
      </c>
      <c r="F17" s="584"/>
      <c r="G17" s="584"/>
      <c r="H17" s="581">
        <f t="shared" si="4"/>
        <v>0</v>
      </c>
      <c r="I17" s="585"/>
      <c r="J17" s="585"/>
      <c r="K17" s="581">
        <f t="shared" si="5"/>
        <v>0</v>
      </c>
      <c r="L17" s="585"/>
      <c r="M17" s="586"/>
    </row>
    <row r="18" spans="1:13" ht="12" customHeight="1">
      <c r="A18" s="583" t="s">
        <v>643</v>
      </c>
      <c r="B18" s="581">
        <f t="shared" si="2"/>
        <v>0</v>
      </c>
      <c r="C18" s="584"/>
      <c r="D18" s="584"/>
      <c r="E18" s="581">
        <f t="shared" si="3"/>
        <v>0</v>
      </c>
      <c r="F18" s="584"/>
      <c r="G18" s="584"/>
      <c r="H18" s="581">
        <f t="shared" si="4"/>
        <v>0</v>
      </c>
      <c r="I18" s="585"/>
      <c r="J18" s="585"/>
      <c r="K18" s="581">
        <f t="shared" si="5"/>
        <v>0</v>
      </c>
      <c r="L18" s="585"/>
      <c r="M18" s="586"/>
    </row>
    <row r="19" spans="1:13" ht="12" customHeight="1">
      <c r="A19" s="580" t="s">
        <v>671</v>
      </c>
      <c r="B19" s="581">
        <f t="shared" si="2"/>
        <v>0</v>
      </c>
      <c r="C19" s="581">
        <f>+C20-C21</f>
        <v>0</v>
      </c>
      <c r="D19" s="581">
        <f>+D20-D21</f>
        <v>0</v>
      </c>
      <c r="E19" s="581">
        <f t="shared" si="3"/>
        <v>0</v>
      </c>
      <c r="F19" s="581">
        <f aca="true" t="shared" si="7" ref="F19:M19">+F20-F21</f>
        <v>0</v>
      </c>
      <c r="G19" s="581">
        <f t="shared" si="7"/>
        <v>0</v>
      </c>
      <c r="H19" s="581">
        <f t="shared" si="4"/>
        <v>0</v>
      </c>
      <c r="I19" s="581">
        <f t="shared" si="7"/>
        <v>0</v>
      </c>
      <c r="J19" s="581">
        <f t="shared" si="7"/>
        <v>0</v>
      </c>
      <c r="K19" s="581">
        <f t="shared" si="5"/>
        <v>0</v>
      </c>
      <c r="L19" s="581">
        <f t="shared" si="7"/>
        <v>0</v>
      </c>
      <c r="M19" s="582">
        <f t="shared" si="7"/>
        <v>0</v>
      </c>
    </row>
    <row r="20" spans="1:13" ht="12" customHeight="1">
      <c r="A20" s="583" t="s">
        <v>642</v>
      </c>
      <c r="B20" s="581">
        <f t="shared" si="2"/>
        <v>0</v>
      </c>
      <c r="C20" s="584"/>
      <c r="D20" s="584"/>
      <c r="E20" s="581">
        <f t="shared" si="3"/>
        <v>0</v>
      </c>
      <c r="F20" s="584"/>
      <c r="G20" s="584"/>
      <c r="H20" s="581">
        <f t="shared" si="4"/>
        <v>0</v>
      </c>
      <c r="I20" s="585"/>
      <c r="J20" s="585"/>
      <c r="K20" s="581">
        <f t="shared" si="5"/>
        <v>0</v>
      </c>
      <c r="L20" s="585"/>
      <c r="M20" s="586"/>
    </row>
    <row r="21" spans="1:13" ht="12" customHeight="1">
      <c r="A21" s="583" t="s">
        <v>644</v>
      </c>
      <c r="B21" s="581">
        <f t="shared" si="2"/>
        <v>0</v>
      </c>
      <c r="C21" s="584"/>
      <c r="D21" s="584"/>
      <c r="E21" s="581">
        <f t="shared" si="3"/>
        <v>0</v>
      </c>
      <c r="F21" s="584"/>
      <c r="G21" s="584"/>
      <c r="H21" s="581">
        <f t="shared" si="4"/>
        <v>0</v>
      </c>
      <c r="I21" s="585"/>
      <c r="J21" s="585"/>
      <c r="K21" s="581">
        <f t="shared" si="5"/>
        <v>0</v>
      </c>
      <c r="L21" s="585"/>
      <c r="M21" s="586"/>
    </row>
    <row r="22" spans="1:13" ht="12" customHeight="1">
      <c r="A22" s="583" t="s">
        <v>643</v>
      </c>
      <c r="B22" s="581">
        <f t="shared" si="2"/>
        <v>0</v>
      </c>
      <c r="C22" s="584"/>
      <c r="D22" s="584"/>
      <c r="E22" s="581">
        <f t="shared" si="3"/>
        <v>0</v>
      </c>
      <c r="F22" s="584"/>
      <c r="G22" s="584"/>
      <c r="H22" s="581">
        <f t="shared" si="4"/>
        <v>0</v>
      </c>
      <c r="I22" s="585"/>
      <c r="J22" s="585"/>
      <c r="K22" s="581">
        <f t="shared" si="5"/>
        <v>0</v>
      </c>
      <c r="L22" s="585"/>
      <c r="M22" s="586"/>
    </row>
    <row r="23" spans="1:13" ht="12" customHeight="1">
      <c r="A23" s="580" t="s">
        <v>645</v>
      </c>
      <c r="B23" s="581">
        <f t="shared" si="2"/>
        <v>100000</v>
      </c>
      <c r="C23" s="581">
        <f>+C24-C25</f>
        <v>0</v>
      </c>
      <c r="D23" s="581">
        <f>+D24-D25</f>
        <v>100000</v>
      </c>
      <c r="E23" s="581">
        <f t="shared" si="3"/>
        <v>-100000</v>
      </c>
      <c r="F23" s="581">
        <f aca="true" t="shared" si="8" ref="F23:M23">+F24-F25</f>
        <v>-100000</v>
      </c>
      <c r="G23" s="581">
        <f t="shared" si="8"/>
        <v>0</v>
      </c>
      <c r="H23" s="581">
        <f t="shared" si="4"/>
        <v>0</v>
      </c>
      <c r="I23" s="581">
        <f t="shared" si="8"/>
        <v>0</v>
      </c>
      <c r="J23" s="581">
        <f t="shared" si="8"/>
        <v>0</v>
      </c>
      <c r="K23" s="581">
        <f t="shared" si="5"/>
        <v>0</v>
      </c>
      <c r="L23" s="581">
        <f t="shared" si="8"/>
        <v>0</v>
      </c>
      <c r="M23" s="582">
        <f t="shared" si="8"/>
        <v>0</v>
      </c>
    </row>
    <row r="24" spans="1:13" ht="12" customHeight="1">
      <c r="A24" s="583" t="s">
        <v>642</v>
      </c>
      <c r="B24" s="581">
        <f t="shared" si="2"/>
        <v>100000</v>
      </c>
      <c r="C24" s="584"/>
      <c r="D24" s="584">
        <v>100000</v>
      </c>
      <c r="E24" s="581">
        <f t="shared" si="3"/>
        <v>0</v>
      </c>
      <c r="F24" s="584"/>
      <c r="G24" s="584"/>
      <c r="H24" s="581">
        <f t="shared" si="4"/>
        <v>0</v>
      </c>
      <c r="I24" s="585"/>
      <c r="J24" s="585"/>
      <c r="K24" s="581">
        <f t="shared" si="5"/>
        <v>0</v>
      </c>
      <c r="L24" s="585"/>
      <c r="M24" s="586"/>
    </row>
    <row r="25" spans="1:13" ht="12" customHeight="1">
      <c r="A25" s="583" t="s">
        <v>644</v>
      </c>
      <c r="B25" s="581">
        <f t="shared" si="2"/>
        <v>0</v>
      </c>
      <c r="C25" s="584"/>
      <c r="D25" s="584"/>
      <c r="E25" s="581">
        <f t="shared" si="3"/>
        <v>100000</v>
      </c>
      <c r="F25" s="584">
        <v>100000</v>
      </c>
      <c r="G25" s="584"/>
      <c r="H25" s="581">
        <f t="shared" si="4"/>
        <v>0</v>
      </c>
      <c r="I25" s="585"/>
      <c r="J25" s="585"/>
      <c r="K25" s="581">
        <f t="shared" si="5"/>
        <v>0</v>
      </c>
      <c r="L25" s="585"/>
      <c r="M25" s="586"/>
    </row>
    <row r="26" spans="1:13" ht="12" customHeight="1">
      <c r="A26" s="583" t="s">
        <v>643</v>
      </c>
      <c r="B26" s="581">
        <f t="shared" si="2"/>
        <v>3000</v>
      </c>
      <c r="C26" s="584"/>
      <c r="D26" s="584">
        <v>3000</v>
      </c>
      <c r="E26" s="581">
        <f t="shared" si="3"/>
        <v>1000</v>
      </c>
      <c r="F26" s="584">
        <v>1000</v>
      </c>
      <c r="G26" s="584"/>
      <c r="H26" s="581">
        <f t="shared" si="4"/>
        <v>0</v>
      </c>
      <c r="I26" s="585"/>
      <c r="J26" s="585"/>
      <c r="K26" s="581">
        <f t="shared" si="5"/>
        <v>0</v>
      </c>
      <c r="L26" s="585"/>
      <c r="M26" s="586"/>
    </row>
    <row r="27" spans="1:13" ht="12" customHeight="1">
      <c r="A27" s="580" t="s">
        <v>672</v>
      </c>
      <c r="B27" s="581">
        <f t="shared" si="2"/>
        <v>0</v>
      </c>
      <c r="C27" s="581">
        <f>+C28-C29</f>
        <v>0</v>
      </c>
      <c r="D27" s="581">
        <f>+D28-D29</f>
        <v>0</v>
      </c>
      <c r="E27" s="581">
        <f t="shared" si="3"/>
        <v>0</v>
      </c>
      <c r="F27" s="581">
        <f aca="true" t="shared" si="9" ref="F27:M27">+F28-F29</f>
        <v>0</v>
      </c>
      <c r="G27" s="581">
        <f t="shared" si="9"/>
        <v>0</v>
      </c>
      <c r="H27" s="581">
        <f t="shared" si="4"/>
        <v>0</v>
      </c>
      <c r="I27" s="581">
        <f t="shared" si="9"/>
        <v>0</v>
      </c>
      <c r="J27" s="581">
        <f t="shared" si="9"/>
        <v>0</v>
      </c>
      <c r="K27" s="581">
        <f t="shared" si="5"/>
        <v>0</v>
      </c>
      <c r="L27" s="581">
        <f t="shared" si="9"/>
        <v>0</v>
      </c>
      <c r="M27" s="582">
        <f t="shared" si="9"/>
        <v>0</v>
      </c>
    </row>
    <row r="28" spans="1:13" ht="12" customHeight="1">
      <c r="A28" s="583" t="s">
        <v>642</v>
      </c>
      <c r="B28" s="581">
        <f t="shared" si="2"/>
        <v>0</v>
      </c>
      <c r="C28" s="584"/>
      <c r="D28" s="584"/>
      <c r="E28" s="581">
        <f t="shared" si="3"/>
        <v>0</v>
      </c>
      <c r="F28" s="584"/>
      <c r="G28" s="584"/>
      <c r="H28" s="581">
        <f t="shared" si="4"/>
        <v>0</v>
      </c>
      <c r="I28" s="585"/>
      <c r="J28" s="585"/>
      <c r="K28" s="581">
        <f t="shared" si="5"/>
        <v>0</v>
      </c>
      <c r="L28" s="585"/>
      <c r="M28" s="586"/>
    </row>
    <row r="29" spans="1:13" ht="12" customHeight="1">
      <c r="A29" s="583" t="s">
        <v>644</v>
      </c>
      <c r="B29" s="581">
        <f t="shared" si="2"/>
        <v>0</v>
      </c>
      <c r="C29" s="584"/>
      <c r="D29" s="584"/>
      <c r="E29" s="581">
        <f t="shared" si="3"/>
        <v>0</v>
      </c>
      <c r="F29" s="584"/>
      <c r="G29" s="584"/>
      <c r="H29" s="581">
        <f t="shared" si="4"/>
        <v>0</v>
      </c>
      <c r="I29" s="585"/>
      <c r="J29" s="585"/>
      <c r="K29" s="581">
        <f t="shared" si="5"/>
        <v>0</v>
      </c>
      <c r="L29" s="585"/>
      <c r="M29" s="586"/>
    </row>
    <row r="30" spans="1:13" ht="12" customHeight="1">
      <c r="A30" s="583" t="s">
        <v>643</v>
      </c>
      <c r="B30" s="581">
        <f t="shared" si="2"/>
        <v>0</v>
      </c>
      <c r="C30" s="584"/>
      <c r="D30" s="584"/>
      <c r="E30" s="581">
        <f t="shared" si="3"/>
        <v>0</v>
      </c>
      <c r="F30" s="584"/>
      <c r="G30" s="584"/>
      <c r="H30" s="581">
        <f t="shared" si="4"/>
        <v>0</v>
      </c>
      <c r="I30" s="585"/>
      <c r="J30" s="585"/>
      <c r="K30" s="581">
        <f t="shared" si="5"/>
        <v>0</v>
      </c>
      <c r="L30" s="585"/>
      <c r="M30" s="586"/>
    </row>
    <row r="31" spans="1:13" ht="12" customHeight="1">
      <c r="A31" s="580" t="s">
        <v>646</v>
      </c>
      <c r="B31" s="581">
        <f t="shared" si="2"/>
        <v>0</v>
      </c>
      <c r="C31" s="581">
        <f>+C32-C33</f>
        <v>0</v>
      </c>
      <c r="D31" s="581">
        <f>+D32-D33</f>
        <v>0</v>
      </c>
      <c r="E31" s="581">
        <f t="shared" si="3"/>
        <v>0</v>
      </c>
      <c r="F31" s="581">
        <f aca="true" t="shared" si="10" ref="F31:M31">+F32-F33</f>
        <v>0</v>
      </c>
      <c r="G31" s="581">
        <f t="shared" si="10"/>
        <v>0</v>
      </c>
      <c r="H31" s="581">
        <f t="shared" si="4"/>
        <v>0</v>
      </c>
      <c r="I31" s="581">
        <f t="shared" si="10"/>
        <v>0</v>
      </c>
      <c r="J31" s="581">
        <f t="shared" si="10"/>
        <v>0</v>
      </c>
      <c r="K31" s="581">
        <f t="shared" si="5"/>
        <v>0</v>
      </c>
      <c r="L31" s="581">
        <f t="shared" si="10"/>
        <v>0</v>
      </c>
      <c r="M31" s="582">
        <f t="shared" si="10"/>
        <v>0</v>
      </c>
    </row>
    <row r="32" spans="1:13" ht="12" customHeight="1">
      <c r="A32" s="583" t="s">
        <v>647</v>
      </c>
      <c r="B32" s="581">
        <f t="shared" si="2"/>
        <v>0</v>
      </c>
      <c r="C32" s="584"/>
      <c r="D32" s="584"/>
      <c r="E32" s="581">
        <f t="shared" si="3"/>
        <v>0</v>
      </c>
      <c r="F32" s="584"/>
      <c r="G32" s="584"/>
      <c r="H32" s="581">
        <f t="shared" si="4"/>
        <v>0</v>
      </c>
      <c r="I32" s="585"/>
      <c r="J32" s="585"/>
      <c r="K32" s="581">
        <f t="shared" si="5"/>
        <v>0</v>
      </c>
      <c r="L32" s="585"/>
      <c r="M32" s="586"/>
    </row>
    <row r="33" spans="1:13" ht="12" customHeight="1">
      <c r="A33" s="583" t="s">
        <v>648</v>
      </c>
      <c r="B33" s="581">
        <f t="shared" si="2"/>
        <v>0</v>
      </c>
      <c r="C33" s="584"/>
      <c r="D33" s="584"/>
      <c r="E33" s="581">
        <f t="shared" si="3"/>
        <v>0</v>
      </c>
      <c r="F33" s="584"/>
      <c r="G33" s="584"/>
      <c r="H33" s="581">
        <f t="shared" si="4"/>
        <v>0</v>
      </c>
      <c r="I33" s="585"/>
      <c r="J33" s="585"/>
      <c r="K33" s="581">
        <f t="shared" si="5"/>
        <v>0</v>
      </c>
      <c r="L33" s="585"/>
      <c r="M33" s="586"/>
    </row>
    <row r="34" spans="1:13" ht="12" customHeight="1">
      <c r="A34" s="583" t="s">
        <v>649</v>
      </c>
      <c r="B34" s="581">
        <f t="shared" si="2"/>
        <v>0</v>
      </c>
      <c r="C34" s="584"/>
      <c r="D34" s="584"/>
      <c r="E34" s="581">
        <f t="shared" si="3"/>
        <v>0</v>
      </c>
      <c r="F34" s="584"/>
      <c r="G34" s="584"/>
      <c r="H34" s="581">
        <f t="shared" si="4"/>
        <v>0</v>
      </c>
      <c r="I34" s="585"/>
      <c r="J34" s="585"/>
      <c r="K34" s="581">
        <f t="shared" si="5"/>
        <v>0</v>
      </c>
      <c r="L34" s="585"/>
      <c r="M34" s="586"/>
    </row>
    <row r="35" spans="1:13" ht="12" customHeight="1">
      <c r="A35" s="580" t="s">
        <v>650</v>
      </c>
      <c r="B35" s="581">
        <f t="shared" si="2"/>
        <v>0</v>
      </c>
      <c r="C35" s="581">
        <f>+C36-C37</f>
        <v>0</v>
      </c>
      <c r="D35" s="581">
        <f>+D36-D37</f>
        <v>0</v>
      </c>
      <c r="E35" s="581">
        <f t="shared" si="3"/>
        <v>0</v>
      </c>
      <c r="F35" s="581">
        <f aca="true" t="shared" si="11" ref="F35:M35">+F36-F37</f>
        <v>0</v>
      </c>
      <c r="G35" s="581">
        <f t="shared" si="11"/>
        <v>0</v>
      </c>
      <c r="H35" s="581">
        <f t="shared" si="4"/>
        <v>0</v>
      </c>
      <c r="I35" s="581">
        <f t="shared" si="11"/>
        <v>0</v>
      </c>
      <c r="J35" s="581">
        <f t="shared" si="11"/>
        <v>0</v>
      </c>
      <c r="K35" s="581">
        <f t="shared" si="5"/>
        <v>0</v>
      </c>
      <c r="L35" s="581">
        <f t="shared" si="11"/>
        <v>0</v>
      </c>
      <c r="M35" s="582">
        <f t="shared" si="11"/>
        <v>0</v>
      </c>
    </row>
    <row r="36" spans="1:13" ht="12" customHeight="1">
      <c r="A36" s="583" t="s">
        <v>642</v>
      </c>
      <c r="B36" s="581">
        <f t="shared" si="2"/>
        <v>0</v>
      </c>
      <c r="C36" s="584"/>
      <c r="D36" s="584"/>
      <c r="E36" s="581">
        <f t="shared" si="3"/>
        <v>0</v>
      </c>
      <c r="F36" s="584"/>
      <c r="G36" s="584"/>
      <c r="H36" s="581">
        <f t="shared" si="4"/>
        <v>0</v>
      </c>
      <c r="I36" s="584"/>
      <c r="J36" s="584"/>
      <c r="K36" s="581">
        <f t="shared" si="5"/>
        <v>0</v>
      </c>
      <c r="L36" s="584"/>
      <c r="M36" s="586"/>
    </row>
    <row r="37" spans="1:13" ht="12" customHeight="1">
      <c r="A37" s="583" t="s">
        <v>644</v>
      </c>
      <c r="B37" s="581">
        <f t="shared" si="2"/>
        <v>0</v>
      </c>
      <c r="C37" s="584"/>
      <c r="D37" s="584"/>
      <c r="E37" s="581">
        <f t="shared" si="3"/>
        <v>0</v>
      </c>
      <c r="F37" s="584"/>
      <c r="G37" s="584"/>
      <c r="H37" s="581">
        <f t="shared" si="4"/>
        <v>0</v>
      </c>
      <c r="I37" s="584"/>
      <c r="J37" s="584"/>
      <c r="K37" s="581">
        <f t="shared" si="5"/>
        <v>0</v>
      </c>
      <c r="L37" s="584"/>
      <c r="M37" s="586"/>
    </row>
    <row r="38" spans="1:13" ht="12" customHeight="1">
      <c r="A38" s="583" t="s">
        <v>651</v>
      </c>
      <c r="B38" s="581">
        <f t="shared" si="2"/>
        <v>0</v>
      </c>
      <c r="C38" s="584"/>
      <c r="D38" s="584"/>
      <c r="E38" s="581">
        <f t="shared" si="3"/>
        <v>0</v>
      </c>
      <c r="F38" s="584"/>
      <c r="G38" s="584"/>
      <c r="H38" s="581">
        <f t="shared" si="4"/>
        <v>0</v>
      </c>
      <c r="I38" s="584"/>
      <c r="J38" s="584"/>
      <c r="K38" s="581">
        <f t="shared" si="5"/>
        <v>0</v>
      </c>
      <c r="L38" s="584"/>
      <c r="M38" s="586"/>
    </row>
    <row r="39" spans="1:13" ht="12" customHeight="1">
      <c r="A39" s="580" t="s">
        <v>652</v>
      </c>
      <c r="B39" s="581">
        <f t="shared" si="2"/>
        <v>0</v>
      </c>
      <c r="C39" s="581">
        <f>+C40-C41</f>
        <v>0</v>
      </c>
      <c r="D39" s="581">
        <f>+D40-D41</f>
        <v>0</v>
      </c>
      <c r="E39" s="581">
        <f t="shared" si="3"/>
        <v>0</v>
      </c>
      <c r="F39" s="581">
        <f>+F40-F41</f>
        <v>0</v>
      </c>
      <c r="G39" s="581">
        <f>+G40-G41</f>
        <v>0</v>
      </c>
      <c r="H39" s="581">
        <f t="shared" si="4"/>
        <v>0</v>
      </c>
      <c r="I39" s="581">
        <f>+I40-I41</f>
        <v>0</v>
      </c>
      <c r="J39" s="581">
        <f>+J40-J41</f>
        <v>0</v>
      </c>
      <c r="K39" s="581">
        <f t="shared" si="5"/>
        <v>0</v>
      </c>
      <c r="L39" s="581">
        <f>+L40-L41</f>
        <v>0</v>
      </c>
      <c r="M39" s="582">
        <f>+M40-M41</f>
        <v>0</v>
      </c>
    </row>
    <row r="40" spans="1:13" ht="12" customHeight="1">
      <c r="A40" s="583" t="s">
        <v>642</v>
      </c>
      <c r="B40" s="581">
        <f t="shared" si="2"/>
        <v>0</v>
      </c>
      <c r="C40" s="584"/>
      <c r="D40" s="584"/>
      <c r="E40" s="581">
        <f t="shared" si="3"/>
        <v>0</v>
      </c>
      <c r="F40" s="584"/>
      <c r="G40" s="584"/>
      <c r="H40" s="581">
        <f t="shared" si="4"/>
        <v>0</v>
      </c>
      <c r="I40" s="584"/>
      <c r="J40" s="584"/>
      <c r="K40" s="581">
        <f t="shared" si="5"/>
        <v>0</v>
      </c>
      <c r="L40" s="584"/>
      <c r="M40" s="586"/>
    </row>
    <row r="41" spans="1:13" ht="12" customHeight="1">
      <c r="A41" s="583" t="s">
        <v>644</v>
      </c>
      <c r="B41" s="581">
        <f t="shared" si="2"/>
        <v>0</v>
      </c>
      <c r="C41" s="584"/>
      <c r="D41" s="584"/>
      <c r="E41" s="581">
        <f t="shared" si="3"/>
        <v>0</v>
      </c>
      <c r="F41" s="584"/>
      <c r="G41" s="584"/>
      <c r="H41" s="581">
        <f t="shared" si="4"/>
        <v>0</v>
      </c>
      <c r="I41" s="584"/>
      <c r="J41" s="584"/>
      <c r="K41" s="581">
        <f t="shared" si="5"/>
        <v>0</v>
      </c>
      <c r="L41" s="584"/>
      <c r="M41" s="586"/>
    </row>
    <row r="42" spans="1:13" ht="12" customHeight="1">
      <c r="A42" s="583" t="s">
        <v>651</v>
      </c>
      <c r="B42" s="581">
        <f t="shared" si="2"/>
        <v>0</v>
      </c>
      <c r="C42" s="584"/>
      <c r="D42" s="584"/>
      <c r="E42" s="581">
        <f t="shared" si="3"/>
        <v>0</v>
      </c>
      <c r="F42" s="584"/>
      <c r="G42" s="584"/>
      <c r="H42" s="581">
        <f t="shared" si="4"/>
        <v>0</v>
      </c>
      <c r="I42" s="584"/>
      <c r="J42" s="584"/>
      <c r="K42" s="581">
        <f t="shared" si="5"/>
        <v>0</v>
      </c>
      <c r="L42" s="584"/>
      <c r="M42" s="586"/>
    </row>
    <row r="43" spans="1:13" ht="12" customHeight="1">
      <c r="A43" s="580" t="s">
        <v>653</v>
      </c>
      <c r="B43" s="581">
        <f t="shared" si="2"/>
        <v>0</v>
      </c>
      <c r="C43" s="581">
        <f>+C44-C45</f>
        <v>0</v>
      </c>
      <c r="D43" s="581">
        <f>+D44-D45</f>
        <v>0</v>
      </c>
      <c r="E43" s="581">
        <f t="shared" si="3"/>
        <v>0</v>
      </c>
      <c r="F43" s="581">
        <f aca="true" t="shared" si="12" ref="F43:M43">+F44-F45</f>
        <v>0</v>
      </c>
      <c r="G43" s="581">
        <f t="shared" si="12"/>
        <v>0</v>
      </c>
      <c r="H43" s="581">
        <f t="shared" si="4"/>
        <v>0</v>
      </c>
      <c r="I43" s="581">
        <f t="shared" si="12"/>
        <v>0</v>
      </c>
      <c r="J43" s="581">
        <f t="shared" si="12"/>
        <v>0</v>
      </c>
      <c r="K43" s="581">
        <f t="shared" si="5"/>
        <v>0</v>
      </c>
      <c r="L43" s="581">
        <f t="shared" si="12"/>
        <v>0</v>
      </c>
      <c r="M43" s="582">
        <f t="shared" si="12"/>
        <v>0</v>
      </c>
    </row>
    <row r="44" spans="1:13" ht="12" customHeight="1">
      <c r="A44" s="583" t="s">
        <v>642</v>
      </c>
      <c r="B44" s="581">
        <f t="shared" si="2"/>
        <v>0</v>
      </c>
      <c r="C44" s="584"/>
      <c r="D44" s="584"/>
      <c r="E44" s="581">
        <f t="shared" si="3"/>
        <v>0</v>
      </c>
      <c r="F44" s="584"/>
      <c r="G44" s="584"/>
      <c r="H44" s="581">
        <f t="shared" si="4"/>
        <v>0</v>
      </c>
      <c r="I44" s="584"/>
      <c r="J44" s="584"/>
      <c r="K44" s="581">
        <f t="shared" si="5"/>
        <v>0</v>
      </c>
      <c r="L44" s="584"/>
      <c r="M44" s="586"/>
    </row>
    <row r="45" spans="1:13" ht="12" customHeight="1">
      <c r="A45" s="583" t="s">
        <v>644</v>
      </c>
      <c r="B45" s="581">
        <f t="shared" si="2"/>
        <v>0</v>
      </c>
      <c r="C45" s="584"/>
      <c r="D45" s="584"/>
      <c r="E45" s="581">
        <f t="shared" si="3"/>
        <v>0</v>
      </c>
      <c r="F45" s="584"/>
      <c r="G45" s="584"/>
      <c r="H45" s="581">
        <f t="shared" si="4"/>
        <v>0</v>
      </c>
      <c r="I45" s="584"/>
      <c r="J45" s="584"/>
      <c r="K45" s="581">
        <f t="shared" si="5"/>
        <v>0</v>
      </c>
      <c r="L45" s="584"/>
      <c r="M45" s="586"/>
    </row>
    <row r="46" spans="1:13" ht="12" customHeight="1">
      <c r="A46" s="583" t="s">
        <v>654</v>
      </c>
      <c r="B46" s="581">
        <f t="shared" si="2"/>
        <v>0</v>
      </c>
      <c r="C46" s="584"/>
      <c r="D46" s="584"/>
      <c r="E46" s="581">
        <f t="shared" si="3"/>
        <v>0</v>
      </c>
      <c r="F46" s="584"/>
      <c r="G46" s="584"/>
      <c r="H46" s="581">
        <f t="shared" si="4"/>
        <v>0</v>
      </c>
      <c r="I46" s="584"/>
      <c r="J46" s="584"/>
      <c r="K46" s="581">
        <f t="shared" si="5"/>
        <v>0</v>
      </c>
      <c r="L46" s="584"/>
      <c r="M46" s="586"/>
    </row>
    <row r="47" spans="1:13" ht="12" customHeight="1">
      <c r="A47" s="587" t="s">
        <v>655</v>
      </c>
      <c r="B47" s="588">
        <f>+C47+D47</f>
        <v>0</v>
      </c>
      <c r="C47" s="589"/>
      <c r="D47" s="589"/>
      <c r="E47" s="588">
        <f>+F47+G47</f>
        <v>0</v>
      </c>
      <c r="F47" s="589"/>
      <c r="G47" s="589"/>
      <c r="H47" s="588">
        <f>+I47+J47</f>
        <v>0</v>
      </c>
      <c r="I47" s="589"/>
      <c r="J47" s="589"/>
      <c r="K47" s="588">
        <f>+L47+M47</f>
        <v>0</v>
      </c>
      <c r="L47" s="589"/>
      <c r="M47" s="590"/>
    </row>
    <row r="48" spans="1:15" ht="12" customHeight="1" thickBot="1">
      <c r="A48" s="591" t="s">
        <v>656</v>
      </c>
      <c r="B48" s="592">
        <f>+C48+D48</f>
        <v>100000</v>
      </c>
      <c r="C48" s="592">
        <f>+C9+C10+C47</f>
        <v>0</v>
      </c>
      <c r="D48" s="592">
        <f>+D10+D47</f>
        <v>100000</v>
      </c>
      <c r="E48" s="592">
        <f>+F48+G48</f>
        <v>0</v>
      </c>
      <c r="F48" s="592">
        <f>+F9+F10+F47</f>
        <v>0</v>
      </c>
      <c r="G48" s="592">
        <f>+G10+G47</f>
        <v>0</v>
      </c>
      <c r="H48" s="592">
        <f>+I48+J48</f>
        <v>0</v>
      </c>
      <c r="I48" s="592">
        <f>+I9+I10+I47</f>
        <v>0</v>
      </c>
      <c r="J48" s="592">
        <f>+J10+J47</f>
        <v>0</v>
      </c>
      <c r="K48" s="592">
        <f>+L48+M48</f>
        <v>0</v>
      </c>
      <c r="L48" s="592">
        <f>+L9+L10+L47</f>
        <v>0</v>
      </c>
      <c r="M48" s="593">
        <f>+M10+M47</f>
        <v>0</v>
      </c>
      <c r="O48" s="594"/>
    </row>
    <row r="49" spans="1:13" s="595" customFormat="1" ht="12" customHeight="1" thickBot="1">
      <c r="A49" s="704" t="s">
        <v>657</v>
      </c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6"/>
    </row>
    <row r="50" spans="1:13" s="595" customFormat="1" ht="12" customHeight="1" thickBot="1">
      <c r="A50" s="569" t="s">
        <v>635</v>
      </c>
      <c r="B50" s="570">
        <f>+C50</f>
        <v>0</v>
      </c>
      <c r="C50" s="596"/>
      <c r="D50" s="597" t="s">
        <v>636</v>
      </c>
      <c r="E50" s="573">
        <f>+F50</f>
        <v>0</v>
      </c>
      <c r="F50" s="574">
        <f>+B55</f>
        <v>0</v>
      </c>
      <c r="G50" s="598" t="s">
        <v>636</v>
      </c>
      <c r="H50" s="573">
        <f>+I50</f>
        <v>0</v>
      </c>
      <c r="I50" s="576">
        <f>+E55</f>
        <v>0</v>
      </c>
      <c r="J50" s="598" t="s">
        <v>636</v>
      </c>
      <c r="K50" s="573">
        <f>+L50</f>
        <v>0</v>
      </c>
      <c r="L50" s="576">
        <f>+H55</f>
        <v>0</v>
      </c>
      <c r="M50" s="599" t="s">
        <v>636</v>
      </c>
    </row>
    <row r="51" spans="1:13" s="595" customFormat="1" ht="12" customHeight="1">
      <c r="A51" s="578" t="s">
        <v>658</v>
      </c>
      <c r="B51" s="573">
        <f>+C51+D51</f>
        <v>0</v>
      </c>
      <c r="C51" s="574">
        <f aca="true" t="shared" si="13" ref="C51:M51">+C52-C53</f>
        <v>0</v>
      </c>
      <c r="D51" s="573">
        <f t="shared" si="13"/>
        <v>0</v>
      </c>
      <c r="E51" s="573">
        <f>+F51+G51</f>
        <v>0</v>
      </c>
      <c r="F51" s="573">
        <f t="shared" si="13"/>
        <v>0</v>
      </c>
      <c r="G51" s="573">
        <f t="shared" si="13"/>
        <v>0</v>
      </c>
      <c r="H51" s="573">
        <f>+I51+J51</f>
        <v>0</v>
      </c>
      <c r="I51" s="573">
        <f t="shared" si="13"/>
        <v>0</v>
      </c>
      <c r="J51" s="573">
        <f t="shared" si="13"/>
        <v>0</v>
      </c>
      <c r="K51" s="573">
        <f>+L51+M51</f>
        <v>0</v>
      </c>
      <c r="L51" s="573">
        <f t="shared" si="13"/>
        <v>0</v>
      </c>
      <c r="M51" s="579">
        <f t="shared" si="13"/>
        <v>0</v>
      </c>
    </row>
    <row r="52" spans="1:13" s="595" customFormat="1" ht="12" customHeight="1">
      <c r="A52" s="583" t="s">
        <v>642</v>
      </c>
      <c r="B52" s="581">
        <f>+C52+D52</f>
        <v>0</v>
      </c>
      <c r="C52" s="584"/>
      <c r="D52" s="584"/>
      <c r="E52" s="581">
        <f>+F52+G52</f>
        <v>0</v>
      </c>
      <c r="F52" s="584"/>
      <c r="G52" s="584"/>
      <c r="H52" s="581">
        <f>+I52+J52</f>
        <v>0</v>
      </c>
      <c r="I52" s="584"/>
      <c r="J52" s="584"/>
      <c r="K52" s="581">
        <f>+L52+M52</f>
        <v>0</v>
      </c>
      <c r="L52" s="584"/>
      <c r="M52" s="586"/>
    </row>
    <row r="53" spans="1:13" s="595" customFormat="1" ht="12" customHeight="1">
      <c r="A53" s="583" t="s">
        <v>644</v>
      </c>
      <c r="B53" s="581">
        <f>+C53+D53</f>
        <v>0</v>
      </c>
      <c r="C53" s="584"/>
      <c r="D53" s="584"/>
      <c r="E53" s="581">
        <f>+F53+G53</f>
        <v>0</v>
      </c>
      <c r="F53" s="584"/>
      <c r="G53" s="584"/>
      <c r="H53" s="581">
        <f>+I53+J53</f>
        <v>0</v>
      </c>
      <c r="I53" s="584"/>
      <c r="J53" s="584"/>
      <c r="K53" s="581">
        <f>+L53+M53</f>
        <v>0</v>
      </c>
      <c r="L53" s="584"/>
      <c r="M53" s="586"/>
    </row>
    <row r="54" spans="1:13" s="595" customFormat="1" ht="12" customHeight="1">
      <c r="A54" s="583" t="s">
        <v>654</v>
      </c>
      <c r="B54" s="581">
        <f>+C54+D54</f>
        <v>0</v>
      </c>
      <c r="C54" s="584"/>
      <c r="D54" s="584"/>
      <c r="E54" s="581">
        <f>+F54+G54</f>
        <v>0</v>
      </c>
      <c r="F54" s="584"/>
      <c r="G54" s="584"/>
      <c r="H54" s="581">
        <f>+I54+J54</f>
        <v>0</v>
      </c>
      <c r="I54" s="584"/>
      <c r="J54" s="584"/>
      <c r="K54" s="581">
        <f>+L54+M54</f>
        <v>0</v>
      </c>
      <c r="L54" s="584"/>
      <c r="M54" s="586"/>
    </row>
    <row r="55" spans="1:15" s="595" customFormat="1" ht="12" customHeight="1" thickBot="1">
      <c r="A55" s="600" t="s">
        <v>659</v>
      </c>
      <c r="B55" s="601">
        <f>+C55+D55</f>
        <v>0</v>
      </c>
      <c r="C55" s="601">
        <f>+C50+C51</f>
        <v>0</v>
      </c>
      <c r="D55" s="601">
        <f>+D51</f>
        <v>0</v>
      </c>
      <c r="E55" s="601">
        <f>+F55+G55</f>
        <v>0</v>
      </c>
      <c r="F55" s="601">
        <f>+F50+F51</f>
        <v>0</v>
      </c>
      <c r="G55" s="601">
        <f>+G51</f>
        <v>0</v>
      </c>
      <c r="H55" s="601">
        <f>+I55+J55</f>
        <v>0</v>
      </c>
      <c r="I55" s="601">
        <f>+I50+I51</f>
        <v>0</v>
      </c>
      <c r="J55" s="601">
        <f>+J51</f>
        <v>0</v>
      </c>
      <c r="K55" s="601">
        <f>+L55+M55</f>
        <v>0</v>
      </c>
      <c r="L55" s="601">
        <f>+L50+L51</f>
        <v>0</v>
      </c>
      <c r="M55" s="602">
        <f>+M51</f>
        <v>0</v>
      </c>
      <c r="O55" s="594"/>
    </row>
    <row r="56" spans="1:13" s="595" customFormat="1" ht="12" customHeight="1" thickBot="1">
      <c r="A56" s="707" t="s">
        <v>660</v>
      </c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9"/>
    </row>
    <row r="57" spans="1:13" ht="12" customHeight="1">
      <c r="A57" s="603" t="s">
        <v>635</v>
      </c>
      <c r="B57" s="604">
        <f>+C57</f>
        <v>0</v>
      </c>
      <c r="C57" s="604">
        <f>+C50+C9</f>
        <v>0</v>
      </c>
      <c r="D57" s="605" t="s">
        <v>636</v>
      </c>
      <c r="E57" s="604">
        <f>+F57</f>
        <v>100000</v>
      </c>
      <c r="F57" s="604">
        <f>+F50+F9</f>
        <v>100000</v>
      </c>
      <c r="G57" s="605" t="s">
        <v>636</v>
      </c>
      <c r="H57" s="604">
        <f>+I57</f>
        <v>0</v>
      </c>
      <c r="I57" s="604">
        <f>+I50+I9</f>
        <v>0</v>
      </c>
      <c r="J57" s="605" t="s">
        <v>636</v>
      </c>
      <c r="K57" s="604">
        <f>+L57</f>
        <v>0</v>
      </c>
      <c r="L57" s="604">
        <f>+L50+L9</f>
        <v>0</v>
      </c>
      <c r="M57" s="606" t="s">
        <v>636</v>
      </c>
    </row>
    <row r="58" spans="1:13" s="595" customFormat="1" ht="12" customHeight="1">
      <c r="A58" s="607" t="s">
        <v>658</v>
      </c>
      <c r="B58" s="608">
        <f>+C58+D58</f>
        <v>100000</v>
      </c>
      <c r="C58" s="608">
        <f>+C51+C10</f>
        <v>0</v>
      </c>
      <c r="D58" s="608">
        <f aca="true" t="shared" si="14" ref="D58:L58">+D51+D10</f>
        <v>100000</v>
      </c>
      <c r="E58" s="608">
        <f>+F58+G58</f>
        <v>-100000</v>
      </c>
      <c r="F58" s="608">
        <f t="shared" si="14"/>
        <v>-100000</v>
      </c>
      <c r="G58" s="608">
        <f t="shared" si="14"/>
        <v>0</v>
      </c>
      <c r="H58" s="608">
        <f>+I58+J58</f>
        <v>0</v>
      </c>
      <c r="I58" s="608">
        <f t="shared" si="14"/>
        <v>0</v>
      </c>
      <c r="J58" s="608">
        <f t="shared" si="14"/>
        <v>0</v>
      </c>
      <c r="K58" s="608">
        <f>+L58+M58</f>
        <v>0</v>
      </c>
      <c r="L58" s="608">
        <f t="shared" si="14"/>
        <v>0</v>
      </c>
      <c r="M58" s="609">
        <f>+M51+M10</f>
        <v>0</v>
      </c>
    </row>
    <row r="59" spans="1:13" s="595" customFormat="1" ht="12" customHeight="1">
      <c r="A59" s="607" t="s">
        <v>661</v>
      </c>
      <c r="B59" s="608">
        <f>+C59+D59</f>
        <v>0</v>
      </c>
      <c r="C59" s="608">
        <f aca="true" t="shared" si="15" ref="C59:L59">+C47</f>
        <v>0</v>
      </c>
      <c r="D59" s="608">
        <f t="shared" si="15"/>
        <v>0</v>
      </c>
      <c r="E59" s="608">
        <f>+F59+G59</f>
        <v>0</v>
      </c>
      <c r="F59" s="608">
        <f t="shared" si="15"/>
        <v>0</v>
      </c>
      <c r="G59" s="608">
        <f t="shared" si="15"/>
        <v>0</v>
      </c>
      <c r="H59" s="608">
        <f>+I59+J59</f>
        <v>0</v>
      </c>
      <c r="I59" s="608">
        <f t="shared" si="15"/>
        <v>0</v>
      </c>
      <c r="J59" s="608">
        <f t="shared" si="15"/>
        <v>0</v>
      </c>
      <c r="K59" s="608">
        <f>+L59+M59</f>
        <v>0</v>
      </c>
      <c r="L59" s="608">
        <f t="shared" si="15"/>
        <v>0</v>
      </c>
      <c r="M59" s="609">
        <f>+M47</f>
        <v>0</v>
      </c>
    </row>
    <row r="60" spans="1:13" ht="12" customHeight="1" thickBot="1">
      <c r="A60" s="610" t="s">
        <v>662</v>
      </c>
      <c r="B60" s="611">
        <f>+C60+D60</f>
        <v>100000</v>
      </c>
      <c r="C60" s="611">
        <f>+C57+C58+C59</f>
        <v>0</v>
      </c>
      <c r="D60" s="611">
        <f>+D58+D59</f>
        <v>100000</v>
      </c>
      <c r="E60" s="611">
        <f>+F60+G60</f>
        <v>0</v>
      </c>
      <c r="F60" s="611">
        <f>+F57+F58+F59</f>
        <v>0</v>
      </c>
      <c r="G60" s="611">
        <f>+G58+G59</f>
        <v>0</v>
      </c>
      <c r="H60" s="611">
        <f>+I60+J60</f>
        <v>0</v>
      </c>
      <c r="I60" s="611">
        <f>+I57+I58+I59</f>
        <v>0</v>
      </c>
      <c r="J60" s="611">
        <f>+J58+J59</f>
        <v>0</v>
      </c>
      <c r="K60" s="611">
        <f>+L60+M60</f>
        <v>0</v>
      </c>
      <c r="L60" s="611">
        <f>+L57+L58+L59</f>
        <v>0</v>
      </c>
      <c r="M60" s="612">
        <f>+M58+M59</f>
        <v>0</v>
      </c>
    </row>
    <row r="61" spans="1:13" ht="12" customHeight="1">
      <c r="A61" s="595"/>
      <c r="B61" s="595"/>
      <c r="C61" s="595"/>
      <c r="D61" s="595"/>
      <c r="E61" s="595"/>
      <c r="F61" s="595"/>
      <c r="G61" s="595"/>
      <c r="H61" s="595"/>
      <c r="I61" s="595"/>
      <c r="J61" s="595"/>
      <c r="K61" s="595"/>
      <c r="L61" s="595"/>
      <c r="M61" s="595"/>
    </row>
    <row r="62" spans="1:11" ht="12" customHeight="1">
      <c r="A62" s="613"/>
      <c r="B62" s="595"/>
      <c r="C62" s="595"/>
      <c r="D62" s="595"/>
      <c r="E62" s="595"/>
      <c r="F62" s="595"/>
      <c r="G62" s="595"/>
      <c r="H62" s="595"/>
      <c r="I62" s="595"/>
      <c r="J62" s="595"/>
      <c r="K62" s="595"/>
    </row>
    <row r="63" spans="1:13" ht="12" customHeight="1">
      <c r="A63" s="614"/>
      <c r="B63" s="614"/>
      <c r="C63" s="614"/>
      <c r="D63" s="614"/>
      <c r="E63" s="614"/>
      <c r="F63" s="614"/>
      <c r="G63" s="614"/>
      <c r="H63" s="614"/>
      <c r="I63" s="614"/>
      <c r="J63" s="614"/>
      <c r="K63" s="614"/>
      <c r="L63" s="614"/>
      <c r="M63" s="614"/>
    </row>
    <row r="64" spans="1:4" ht="12" customHeight="1">
      <c r="A64" s="614"/>
      <c r="B64" s="614"/>
      <c r="C64" s="614"/>
      <c r="D64" s="614"/>
    </row>
    <row r="65" ht="12" customHeight="1">
      <c r="A65" s="614"/>
    </row>
    <row r="66" spans="1:13" ht="12" customHeight="1">
      <c r="A66" s="702"/>
      <c r="B66" s="702"/>
      <c r="C66" s="702"/>
      <c r="D66" s="702"/>
      <c r="E66" s="702"/>
      <c r="F66" s="702"/>
      <c r="G66" s="702"/>
      <c r="H66" s="702"/>
      <c r="I66" s="702"/>
      <c r="J66" s="702"/>
      <c r="K66" s="702"/>
      <c r="L66" s="702"/>
      <c r="M66" s="702"/>
    </row>
    <row r="67" spans="1:13" ht="12" customHeight="1">
      <c r="A67" s="702"/>
      <c r="B67" s="702"/>
      <c r="C67" s="702"/>
      <c r="D67" s="702"/>
      <c r="E67" s="702"/>
      <c r="F67" s="702"/>
      <c r="G67" s="702"/>
      <c r="H67" s="702"/>
      <c r="I67" s="702"/>
      <c r="J67" s="702"/>
      <c r="K67" s="702"/>
      <c r="L67" s="702"/>
      <c r="M67" s="702"/>
    </row>
    <row r="68" spans="1:14" ht="12" customHeight="1">
      <c r="A68" s="702"/>
      <c r="B68" s="702"/>
      <c r="C68" s="702"/>
      <c r="D68" s="702"/>
      <c r="E68" s="702"/>
      <c r="F68" s="702"/>
      <c r="G68" s="702"/>
      <c r="H68" s="702"/>
      <c r="I68" s="702"/>
      <c r="J68" s="702"/>
      <c r="K68" s="702"/>
      <c r="L68" s="702"/>
      <c r="M68" s="702"/>
      <c r="N68" s="615"/>
    </row>
    <row r="69" spans="1:13" ht="12" customHeight="1">
      <c r="A69" s="616"/>
      <c r="B69" s="616"/>
      <c r="C69" s="616"/>
      <c r="D69" s="616"/>
      <c r="E69" s="616"/>
      <c r="F69" s="616"/>
      <c r="G69" s="616"/>
      <c r="H69" s="617"/>
      <c r="I69" s="617"/>
      <c r="J69" s="617"/>
      <c r="K69" s="617"/>
      <c r="L69" s="617"/>
      <c r="M69" s="617"/>
    </row>
    <row r="70" spans="1:13" ht="12" customHeight="1">
      <c r="A70" s="616"/>
      <c r="B70" s="616"/>
      <c r="C70" s="616"/>
      <c r="D70" s="616"/>
      <c r="E70" s="616"/>
      <c r="F70" s="616"/>
      <c r="G70" s="616"/>
      <c r="H70" s="617"/>
      <c r="I70" s="617"/>
      <c r="J70" s="617"/>
      <c r="K70" s="617"/>
      <c r="L70" s="617"/>
      <c r="M70" s="617"/>
    </row>
    <row r="71" spans="1:13" ht="12" customHeight="1">
      <c r="A71" s="617"/>
      <c r="B71" s="617"/>
      <c r="C71" s="617"/>
      <c r="D71" s="617"/>
      <c r="E71" s="617"/>
      <c r="F71" s="617"/>
      <c r="G71" s="617"/>
      <c r="H71" s="617"/>
      <c r="I71" s="617"/>
      <c r="J71" s="617"/>
      <c r="K71" s="617"/>
      <c r="L71" s="617"/>
      <c r="M71" s="617"/>
    </row>
    <row r="72" ht="12" customHeight="1">
      <c r="A72" s="618"/>
    </row>
  </sheetData>
  <mergeCells count="19">
    <mergeCell ref="A66:M66"/>
    <mergeCell ref="A67:M67"/>
    <mergeCell ref="A68:M68"/>
    <mergeCell ref="L6:M6"/>
    <mergeCell ref="A8:M8"/>
    <mergeCell ref="A49:M49"/>
    <mergeCell ref="A56:M56"/>
    <mergeCell ref="F6:G6"/>
    <mergeCell ref="H6:H7"/>
    <mergeCell ref="I6:J6"/>
    <mergeCell ref="K6:K7"/>
    <mergeCell ref="A6:A7"/>
    <mergeCell ref="B6:B7"/>
    <mergeCell ref="C6:D6"/>
    <mergeCell ref="E6:E7"/>
    <mergeCell ref="L1:M1"/>
    <mergeCell ref="A2:M2"/>
    <mergeCell ref="A3:M3"/>
    <mergeCell ref="K4:L4"/>
  </mergeCells>
  <conditionalFormatting sqref="B48:M48 B9:M9 B55:M55 B50:M50 B60:M60 B57:M57">
    <cfRule type="cellIs" priority="1" dxfId="21" operator="lessThan" stopIfTrue="1">
      <formula>0</formula>
    </cfRule>
  </conditionalFormatting>
  <dataValidations count="3">
    <dataValidation type="whole" operator="greaterThan" allowBlank="1" showInputMessage="1" showErrorMessage="1" prompt="За целите на справката, въведете цяло положително число!" sqref="L13:M13 L17:M17 L25:M25 L21:M21 L29:M29 L33:M33 I45:J45 L45:M45 I25:J25 I37:J37 I17:J17 I13:J13 F37:G37 C45:D45 F53:G53 I53:J53 F13:G13 F17:G17 F21:G21 F25:G25 F29:G29 F33:G33 L53:M53 L37:M37 F45:G45 I33:J33 I29:J29 I21:J21 C37:D37 C13:D13 C17:D17 C21:D21 C25:D25 C29:D29 C33:D33 C53:D53 I41:J41 F41:G41 L41:M41 C41:D41">
      <formula1>0</formula1>
    </dataValidation>
    <dataValidation type="whole" operator="lessThanOrEqual" allowBlank="1" showInputMessage="1" showErrorMessage="1" error="не може!" sqref="R57">
      <formula1>0</formula1>
    </dataValidation>
    <dataValidation type="whole" operator="greaterThanOrEqual" allowBlank="1" showInputMessage="1" showErrorMessage="1" error="Води до отрицателен размер!" sqref="B9:C9 E9 H9 K9">
      <formula1>0</formula1>
    </dataValidation>
  </dataValidations>
  <printOptions/>
  <pageMargins left="0.75" right="0.75" top="0.39" bottom="0.35" header="0" footer="0"/>
  <pageSetup fitToHeight="2" fitToWidth="1"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D246">
      <selection activeCell="C246" sqref="A1:C16384"/>
    </sheetView>
  </sheetViews>
  <sheetFormatPr defaultColWidth="9.00390625" defaultRowHeight="12.75"/>
  <cols>
    <col min="1" max="1" width="48.125" style="209" hidden="1" customWidth="1"/>
    <col min="2" max="2" width="105.875" style="239" hidden="1" customWidth="1"/>
    <col min="3" max="3" width="48.125" style="209" hidden="1" customWidth="1"/>
    <col min="4" max="5" width="48.125" style="209" customWidth="1"/>
    <col min="6" max="16384" width="9.125" style="209" customWidth="1"/>
  </cols>
  <sheetData>
    <row r="1" spans="1:3" ht="14.25">
      <c r="A1" s="207" t="s">
        <v>135</v>
      </c>
      <c r="B1" s="208" t="s">
        <v>139</v>
      </c>
      <c r="C1" s="207"/>
    </row>
    <row r="2" spans="1:3" ht="31.5" customHeight="1">
      <c r="A2" s="210">
        <v>0</v>
      </c>
      <c r="B2" s="211" t="s">
        <v>160</v>
      </c>
      <c r="C2" s="212" t="s">
        <v>611</v>
      </c>
    </row>
    <row r="3" spans="1:3" ht="35.25" customHeight="1">
      <c r="A3" s="210">
        <v>33</v>
      </c>
      <c r="B3" s="211" t="s">
        <v>161</v>
      </c>
      <c r="C3" s="213" t="s">
        <v>612</v>
      </c>
    </row>
    <row r="4" spans="1:3" ht="35.25" customHeight="1">
      <c r="A4" s="210">
        <v>42</v>
      </c>
      <c r="B4" s="211" t="s">
        <v>162</v>
      </c>
      <c r="C4" s="214" t="s">
        <v>613</v>
      </c>
    </row>
    <row r="5" spans="1:3" ht="19.5">
      <c r="A5" s="210">
        <v>96</v>
      </c>
      <c r="B5" s="211" t="s">
        <v>163</v>
      </c>
      <c r="C5" s="214" t="s">
        <v>614</v>
      </c>
    </row>
    <row r="6" spans="1:3" ht="19.5">
      <c r="A6" s="210">
        <v>97</v>
      </c>
      <c r="B6" s="211" t="s">
        <v>164</v>
      </c>
      <c r="C6" s="214" t="s">
        <v>615</v>
      </c>
    </row>
    <row r="7" spans="1:3" ht="19.5">
      <c r="A7" s="210">
        <v>98</v>
      </c>
      <c r="B7" s="211" t="s">
        <v>165</v>
      </c>
      <c r="C7" s="214" t="s">
        <v>616</v>
      </c>
    </row>
    <row r="8" spans="1:3" ht="15">
      <c r="A8" s="215"/>
      <c r="B8" s="215"/>
      <c r="C8" s="215"/>
    </row>
    <row r="9" spans="1:3" ht="15">
      <c r="A9" s="216"/>
      <c r="B9" s="216"/>
      <c r="C9" s="217"/>
    </row>
    <row r="10" spans="1:3" ht="14.25">
      <c r="A10" s="207" t="s">
        <v>135</v>
      </c>
      <c r="B10" s="208" t="s">
        <v>138</v>
      </c>
      <c r="C10" s="207"/>
    </row>
    <row r="11" spans="1:3" ht="14.25">
      <c r="A11" s="218"/>
      <c r="B11" s="219" t="s">
        <v>1194</v>
      </c>
      <c r="C11" s="218"/>
    </row>
    <row r="12" spans="1:3" ht="15.75">
      <c r="A12" s="220">
        <v>1101</v>
      </c>
      <c r="B12" s="221" t="s">
        <v>1195</v>
      </c>
      <c r="C12" s="220">
        <v>1101</v>
      </c>
    </row>
    <row r="13" spans="1:3" ht="15.75">
      <c r="A13" s="220">
        <v>1103</v>
      </c>
      <c r="B13" s="222" t="s">
        <v>1196</v>
      </c>
      <c r="C13" s="220">
        <v>1103</v>
      </c>
    </row>
    <row r="14" spans="1:3" ht="15.75">
      <c r="A14" s="220">
        <v>1104</v>
      </c>
      <c r="B14" s="223" t="s">
        <v>1197</v>
      </c>
      <c r="C14" s="220">
        <v>1104</v>
      </c>
    </row>
    <row r="15" spans="1:3" ht="15.75">
      <c r="A15" s="220">
        <v>1105</v>
      </c>
      <c r="B15" s="223" t="s">
        <v>1198</v>
      </c>
      <c r="C15" s="220">
        <v>1105</v>
      </c>
    </row>
    <row r="16" spans="1:3" ht="15.75">
      <c r="A16" s="220">
        <v>1106</v>
      </c>
      <c r="B16" s="223" t="s">
        <v>1199</v>
      </c>
      <c r="C16" s="220">
        <v>1106</v>
      </c>
    </row>
    <row r="17" spans="1:3" ht="15.75">
      <c r="A17" s="220">
        <v>1107</v>
      </c>
      <c r="B17" s="223" t="s">
        <v>1200</v>
      </c>
      <c r="C17" s="220">
        <v>1107</v>
      </c>
    </row>
    <row r="18" spans="1:3" ht="15.75">
      <c r="A18" s="220">
        <v>1108</v>
      </c>
      <c r="B18" s="223" t="s">
        <v>1201</v>
      </c>
      <c r="C18" s="220">
        <v>1108</v>
      </c>
    </row>
    <row r="19" spans="1:3" ht="15.75">
      <c r="A19" s="220">
        <v>1111</v>
      </c>
      <c r="B19" s="224" t="s">
        <v>1202</v>
      </c>
      <c r="C19" s="220">
        <v>1111</v>
      </c>
    </row>
    <row r="20" spans="1:3" ht="15.75">
      <c r="A20" s="220">
        <v>1115</v>
      </c>
      <c r="B20" s="224" t="s">
        <v>1203</v>
      </c>
      <c r="C20" s="220">
        <v>1115</v>
      </c>
    </row>
    <row r="21" spans="1:3" ht="15.75">
      <c r="A21" s="220">
        <v>1116</v>
      </c>
      <c r="B21" s="224" t="s">
        <v>1204</v>
      </c>
      <c r="C21" s="220">
        <v>1116</v>
      </c>
    </row>
    <row r="22" spans="1:3" ht="15.75">
      <c r="A22" s="220">
        <v>1117</v>
      </c>
      <c r="B22" s="224" t="s">
        <v>1205</v>
      </c>
      <c r="C22" s="220">
        <v>1117</v>
      </c>
    </row>
    <row r="23" spans="1:3" ht="15.75">
      <c r="A23" s="220">
        <v>1121</v>
      </c>
      <c r="B23" s="223" t="s">
        <v>1206</v>
      </c>
      <c r="C23" s="220">
        <v>1121</v>
      </c>
    </row>
    <row r="24" spans="1:3" ht="15.75">
      <c r="A24" s="220">
        <v>1122</v>
      </c>
      <c r="B24" s="223" t="s">
        <v>1207</v>
      </c>
      <c r="C24" s="220">
        <v>1122</v>
      </c>
    </row>
    <row r="25" spans="1:3" ht="15.75">
      <c r="A25" s="220">
        <v>1123</v>
      </c>
      <c r="B25" s="223" t="s">
        <v>1208</v>
      </c>
      <c r="C25" s="220">
        <v>1123</v>
      </c>
    </row>
    <row r="26" spans="1:3" ht="15.75">
      <c r="A26" s="220">
        <v>1125</v>
      </c>
      <c r="B26" s="225" t="s">
        <v>1209</v>
      </c>
      <c r="C26" s="220">
        <v>1125</v>
      </c>
    </row>
    <row r="27" spans="1:3" ht="15.75">
      <c r="A27" s="220">
        <v>1128</v>
      </c>
      <c r="B27" s="223" t="s">
        <v>1210</v>
      </c>
      <c r="C27" s="220">
        <v>1128</v>
      </c>
    </row>
    <row r="28" spans="1:3" ht="15.75">
      <c r="A28" s="220">
        <v>1139</v>
      </c>
      <c r="B28" s="226" t="s">
        <v>1211</v>
      </c>
      <c r="C28" s="220">
        <v>1139</v>
      </c>
    </row>
    <row r="29" spans="1:3" ht="15.75">
      <c r="A29" s="220">
        <v>1141</v>
      </c>
      <c r="B29" s="224" t="s">
        <v>1212</v>
      </c>
      <c r="C29" s="220">
        <v>1141</v>
      </c>
    </row>
    <row r="30" spans="1:3" ht="15.75">
      <c r="A30" s="220">
        <v>1142</v>
      </c>
      <c r="B30" s="223" t="s">
        <v>1213</v>
      </c>
      <c r="C30" s="220">
        <v>1142</v>
      </c>
    </row>
    <row r="31" spans="1:3" ht="15.75">
      <c r="A31" s="220">
        <v>1143</v>
      </c>
      <c r="B31" s="224" t="s">
        <v>1214</v>
      </c>
      <c r="C31" s="220">
        <v>1143</v>
      </c>
    </row>
    <row r="32" spans="1:3" ht="15.75">
      <c r="A32" s="220">
        <v>1144</v>
      </c>
      <c r="B32" s="224" t="s">
        <v>1215</v>
      </c>
      <c r="C32" s="220">
        <v>1144</v>
      </c>
    </row>
    <row r="33" spans="1:3" ht="15.75">
      <c r="A33" s="220">
        <v>1145</v>
      </c>
      <c r="B33" s="223" t="s">
        <v>1216</v>
      </c>
      <c r="C33" s="220">
        <v>1145</v>
      </c>
    </row>
    <row r="34" spans="1:3" ht="15.75">
      <c r="A34" s="220">
        <v>1146</v>
      </c>
      <c r="B34" s="224" t="s">
        <v>1217</v>
      </c>
      <c r="C34" s="220">
        <v>1146</v>
      </c>
    </row>
    <row r="35" spans="1:3" ht="15.75">
      <c r="A35" s="220">
        <v>1147</v>
      </c>
      <c r="B35" s="224" t="s">
        <v>1218</v>
      </c>
      <c r="C35" s="220">
        <v>1147</v>
      </c>
    </row>
    <row r="36" spans="1:3" ht="15.75">
      <c r="A36" s="220">
        <v>1148</v>
      </c>
      <c r="B36" s="224" t="s">
        <v>1219</v>
      </c>
      <c r="C36" s="220">
        <v>1148</v>
      </c>
    </row>
    <row r="37" spans="1:3" ht="15.75">
      <c r="A37" s="220">
        <v>1149</v>
      </c>
      <c r="B37" s="224" t="s">
        <v>1220</v>
      </c>
      <c r="C37" s="220">
        <v>1149</v>
      </c>
    </row>
    <row r="38" spans="1:3" ht="15.75">
      <c r="A38" s="220">
        <v>1151</v>
      </c>
      <c r="B38" s="224" t="s">
        <v>1221</v>
      </c>
      <c r="C38" s="220">
        <v>1151</v>
      </c>
    </row>
    <row r="39" spans="1:3" ht="15.75">
      <c r="A39" s="220">
        <v>1158</v>
      </c>
      <c r="B39" s="223" t="s">
        <v>1222</v>
      </c>
      <c r="C39" s="220">
        <v>1158</v>
      </c>
    </row>
    <row r="40" spans="1:3" ht="15.75">
      <c r="A40" s="220">
        <v>1161</v>
      </c>
      <c r="B40" s="223" t="s">
        <v>1223</v>
      </c>
      <c r="C40" s="220">
        <v>1161</v>
      </c>
    </row>
    <row r="41" spans="1:3" ht="15.75">
      <c r="A41" s="220">
        <v>1162</v>
      </c>
      <c r="B41" s="223" t="s">
        <v>1224</v>
      </c>
      <c r="C41" s="220">
        <v>1162</v>
      </c>
    </row>
    <row r="42" spans="1:3" ht="15.75">
      <c r="A42" s="220">
        <v>1163</v>
      </c>
      <c r="B42" s="223" t="s">
        <v>1225</v>
      </c>
      <c r="C42" s="220">
        <v>1163</v>
      </c>
    </row>
    <row r="43" spans="1:3" ht="15.75">
      <c r="A43" s="220">
        <v>1168</v>
      </c>
      <c r="B43" s="223" t="s">
        <v>1226</v>
      </c>
      <c r="C43" s="220">
        <v>1168</v>
      </c>
    </row>
    <row r="44" spans="1:3" ht="15.75">
      <c r="A44" s="220">
        <v>1179</v>
      </c>
      <c r="B44" s="224" t="s">
        <v>1227</v>
      </c>
      <c r="C44" s="220">
        <v>1179</v>
      </c>
    </row>
    <row r="45" spans="1:3" ht="15.75">
      <c r="A45" s="220">
        <v>2201</v>
      </c>
      <c r="B45" s="224" t="s">
        <v>1228</v>
      </c>
      <c r="C45" s="220">
        <v>2201</v>
      </c>
    </row>
    <row r="46" spans="1:3" ht="15.75">
      <c r="A46" s="220">
        <v>2205</v>
      </c>
      <c r="B46" s="223" t="s">
        <v>1229</v>
      </c>
      <c r="C46" s="220">
        <v>2205</v>
      </c>
    </row>
    <row r="47" spans="1:3" ht="15.75">
      <c r="A47" s="220">
        <v>2206</v>
      </c>
      <c r="B47" s="226" t="s">
        <v>1230</v>
      </c>
      <c r="C47" s="220">
        <v>2206</v>
      </c>
    </row>
    <row r="48" spans="1:3" ht="15.75">
      <c r="A48" s="220">
        <v>2215</v>
      </c>
      <c r="B48" s="223" t="s">
        <v>1231</v>
      </c>
      <c r="C48" s="220">
        <v>2215</v>
      </c>
    </row>
    <row r="49" spans="1:3" ht="15.75">
      <c r="A49" s="220">
        <v>2218</v>
      </c>
      <c r="B49" s="223" t="s">
        <v>1232</v>
      </c>
      <c r="C49" s="220">
        <v>2218</v>
      </c>
    </row>
    <row r="50" spans="1:3" ht="15.75">
      <c r="A50" s="220">
        <v>2219</v>
      </c>
      <c r="B50" s="223" t="s">
        <v>1233</v>
      </c>
      <c r="C50" s="220">
        <v>2219</v>
      </c>
    </row>
    <row r="51" spans="1:3" ht="15.75">
      <c r="A51" s="220">
        <v>2221</v>
      </c>
      <c r="B51" s="224" t="s">
        <v>1234</v>
      </c>
      <c r="C51" s="220">
        <v>2221</v>
      </c>
    </row>
    <row r="52" spans="1:3" ht="15.75">
      <c r="A52" s="220">
        <v>2222</v>
      </c>
      <c r="B52" s="227" t="s">
        <v>1235</v>
      </c>
      <c r="C52" s="220">
        <v>2222</v>
      </c>
    </row>
    <row r="53" spans="1:3" ht="15.75">
      <c r="A53" s="220">
        <v>2223</v>
      </c>
      <c r="B53" s="227" t="s">
        <v>1236</v>
      </c>
      <c r="C53" s="220">
        <v>2223</v>
      </c>
    </row>
    <row r="54" spans="1:3" ht="15.75">
      <c r="A54" s="220">
        <v>2224</v>
      </c>
      <c r="B54" s="226" t="s">
        <v>1237</v>
      </c>
      <c r="C54" s="220">
        <v>2224</v>
      </c>
    </row>
    <row r="55" spans="1:3" ht="15.75">
      <c r="A55" s="220">
        <v>2225</v>
      </c>
      <c r="B55" s="223" t="s">
        <v>1238</v>
      </c>
      <c r="C55" s="220">
        <v>2225</v>
      </c>
    </row>
    <row r="56" spans="1:3" ht="15.75">
      <c r="A56" s="220">
        <v>2228</v>
      </c>
      <c r="B56" s="223" t="s">
        <v>1239</v>
      </c>
      <c r="C56" s="220">
        <v>2228</v>
      </c>
    </row>
    <row r="57" spans="1:3" ht="15.75">
      <c r="A57" s="220">
        <v>2239</v>
      </c>
      <c r="B57" s="224" t="s">
        <v>1240</v>
      </c>
      <c r="C57" s="220">
        <v>2239</v>
      </c>
    </row>
    <row r="58" spans="1:3" ht="15.75">
      <c r="A58" s="220">
        <v>2241</v>
      </c>
      <c r="B58" s="227" t="s">
        <v>1241</v>
      </c>
      <c r="C58" s="220">
        <v>2241</v>
      </c>
    </row>
    <row r="59" spans="1:3" ht="15.75">
      <c r="A59" s="220">
        <v>2242</v>
      </c>
      <c r="B59" s="227" t="s">
        <v>1242</v>
      </c>
      <c r="C59" s="220">
        <v>2242</v>
      </c>
    </row>
    <row r="60" spans="1:3" ht="15.75">
      <c r="A60" s="220">
        <v>2243</v>
      </c>
      <c r="B60" s="227" t="s">
        <v>1243</v>
      </c>
      <c r="C60" s="220">
        <v>2243</v>
      </c>
    </row>
    <row r="61" spans="1:3" ht="15.75">
      <c r="A61" s="220">
        <v>2244</v>
      </c>
      <c r="B61" s="227" t="s">
        <v>1244</v>
      </c>
      <c r="C61" s="220">
        <v>2244</v>
      </c>
    </row>
    <row r="62" spans="1:3" ht="15.75">
      <c r="A62" s="220">
        <v>2245</v>
      </c>
      <c r="B62" s="228" t="s">
        <v>1245</v>
      </c>
      <c r="C62" s="220">
        <v>2245</v>
      </c>
    </row>
    <row r="63" spans="1:3" ht="15.75">
      <c r="A63" s="220">
        <v>2246</v>
      </c>
      <c r="B63" s="227" t="s">
        <v>1246</v>
      </c>
      <c r="C63" s="220">
        <v>2246</v>
      </c>
    </row>
    <row r="64" spans="1:3" ht="15.75">
      <c r="A64" s="220">
        <v>2247</v>
      </c>
      <c r="B64" s="227" t="s">
        <v>1247</v>
      </c>
      <c r="C64" s="220">
        <v>2247</v>
      </c>
    </row>
    <row r="65" spans="1:3" ht="15.75">
      <c r="A65" s="220">
        <v>2248</v>
      </c>
      <c r="B65" s="227" t="s">
        <v>1248</v>
      </c>
      <c r="C65" s="220">
        <v>2248</v>
      </c>
    </row>
    <row r="66" spans="1:3" ht="15.75">
      <c r="A66" s="220">
        <v>2249</v>
      </c>
      <c r="B66" s="227" t="s">
        <v>1249</v>
      </c>
      <c r="C66" s="220">
        <v>2249</v>
      </c>
    </row>
    <row r="67" spans="1:3" ht="15.75">
      <c r="A67" s="220">
        <v>2258</v>
      </c>
      <c r="B67" s="223" t="s">
        <v>1250</v>
      </c>
      <c r="C67" s="220">
        <v>2258</v>
      </c>
    </row>
    <row r="68" spans="1:3" ht="15.75">
      <c r="A68" s="220">
        <v>2259</v>
      </c>
      <c r="B68" s="226" t="s">
        <v>1251</v>
      </c>
      <c r="C68" s="220">
        <v>2259</v>
      </c>
    </row>
    <row r="69" spans="1:3" ht="15.75">
      <c r="A69" s="220">
        <v>2261</v>
      </c>
      <c r="B69" s="224" t="s">
        <v>1252</v>
      </c>
      <c r="C69" s="220">
        <v>2261</v>
      </c>
    </row>
    <row r="70" spans="1:3" ht="15.75">
      <c r="A70" s="220">
        <v>2268</v>
      </c>
      <c r="B70" s="223" t="s">
        <v>1253</v>
      </c>
      <c r="C70" s="220">
        <v>2268</v>
      </c>
    </row>
    <row r="71" spans="1:3" ht="15.75">
      <c r="A71" s="220">
        <v>2279</v>
      </c>
      <c r="B71" s="224" t="s">
        <v>1254</v>
      </c>
      <c r="C71" s="220">
        <v>2279</v>
      </c>
    </row>
    <row r="72" spans="1:3" ht="15.75">
      <c r="A72" s="220">
        <v>2281</v>
      </c>
      <c r="B72" s="226" t="s">
        <v>1255</v>
      </c>
      <c r="C72" s="220">
        <v>2281</v>
      </c>
    </row>
    <row r="73" spans="1:3" ht="15.75">
      <c r="A73" s="220">
        <v>2282</v>
      </c>
      <c r="B73" s="226" t="s">
        <v>1336</v>
      </c>
      <c r="C73" s="220">
        <v>2282</v>
      </c>
    </row>
    <row r="74" spans="1:3" ht="15.75">
      <c r="A74" s="220">
        <v>2283</v>
      </c>
      <c r="B74" s="226" t="s">
        <v>1337</v>
      </c>
      <c r="C74" s="220">
        <v>2283</v>
      </c>
    </row>
    <row r="75" spans="1:3" ht="15.75">
      <c r="A75" s="220">
        <v>2284</v>
      </c>
      <c r="B75" s="226" t="s">
        <v>1338</v>
      </c>
      <c r="C75" s="220">
        <v>2284</v>
      </c>
    </row>
    <row r="76" spans="1:3" ht="15.75">
      <c r="A76" s="220">
        <v>2285</v>
      </c>
      <c r="B76" s="226" t="s">
        <v>1339</v>
      </c>
      <c r="C76" s="220">
        <v>2285</v>
      </c>
    </row>
    <row r="77" spans="1:3" ht="15.75">
      <c r="A77" s="220">
        <v>2288</v>
      </c>
      <c r="B77" s="226" t="s">
        <v>1340</v>
      </c>
      <c r="C77" s="220">
        <v>2288</v>
      </c>
    </row>
    <row r="78" spans="1:3" ht="15.75">
      <c r="A78" s="220">
        <v>2289</v>
      </c>
      <c r="B78" s="226" t="s">
        <v>1341</v>
      </c>
      <c r="C78" s="220">
        <v>2289</v>
      </c>
    </row>
    <row r="79" spans="1:3" ht="15.75">
      <c r="A79" s="220">
        <v>3301</v>
      </c>
      <c r="B79" s="223" t="s">
        <v>1342</v>
      </c>
      <c r="C79" s="220">
        <v>3301</v>
      </c>
    </row>
    <row r="80" spans="1:3" ht="15.75">
      <c r="A80" s="220">
        <v>3311</v>
      </c>
      <c r="B80" s="223" t="s">
        <v>1343</v>
      </c>
      <c r="C80" s="220">
        <v>3311</v>
      </c>
    </row>
    <row r="81" spans="1:3" ht="15.75">
      <c r="A81" s="220">
        <v>3312</v>
      </c>
      <c r="B81" s="224" t="s">
        <v>1344</v>
      </c>
      <c r="C81" s="220">
        <v>3312</v>
      </c>
    </row>
    <row r="82" spans="1:3" ht="15.75">
      <c r="A82" s="220">
        <v>3314</v>
      </c>
      <c r="B82" s="223" t="s">
        <v>1345</v>
      </c>
      <c r="C82" s="220">
        <v>3314</v>
      </c>
    </row>
    <row r="83" spans="1:3" ht="15.75">
      <c r="A83" s="220">
        <v>3315</v>
      </c>
      <c r="B83" s="223" t="s">
        <v>1346</v>
      </c>
      <c r="C83" s="220">
        <v>3315</v>
      </c>
    </row>
    <row r="84" spans="1:3" ht="15.75">
      <c r="A84" s="220">
        <v>3318</v>
      </c>
      <c r="B84" s="226" t="s">
        <v>1347</v>
      </c>
      <c r="C84" s="220">
        <v>3318</v>
      </c>
    </row>
    <row r="85" spans="1:3" ht="15.75">
      <c r="A85" s="220">
        <v>3321</v>
      </c>
      <c r="B85" s="223" t="s">
        <v>1348</v>
      </c>
      <c r="C85" s="220">
        <v>3321</v>
      </c>
    </row>
    <row r="86" spans="1:3" ht="15.75">
      <c r="A86" s="220">
        <v>3322</v>
      </c>
      <c r="B86" s="224" t="s">
        <v>1349</v>
      </c>
      <c r="C86" s="220">
        <v>3322</v>
      </c>
    </row>
    <row r="87" spans="1:3" ht="15.75">
      <c r="A87" s="220">
        <v>3324</v>
      </c>
      <c r="B87" s="226" t="s">
        <v>1350</v>
      </c>
      <c r="C87" s="220">
        <v>3324</v>
      </c>
    </row>
    <row r="88" spans="1:3" ht="15.75">
      <c r="A88" s="220">
        <v>3325</v>
      </c>
      <c r="B88" s="224" t="s">
        <v>1351</v>
      </c>
      <c r="C88" s="220">
        <v>3325</v>
      </c>
    </row>
    <row r="89" spans="1:3" ht="15.75">
      <c r="A89" s="220">
        <v>3326</v>
      </c>
      <c r="B89" s="223" t="s">
        <v>1352</v>
      </c>
      <c r="C89" s="220">
        <v>3326</v>
      </c>
    </row>
    <row r="90" spans="1:3" ht="15.75">
      <c r="A90" s="220">
        <v>3332</v>
      </c>
      <c r="B90" s="223" t="s">
        <v>1353</v>
      </c>
      <c r="C90" s="220">
        <v>3332</v>
      </c>
    </row>
    <row r="91" spans="1:3" ht="15.75">
      <c r="A91" s="220">
        <v>3333</v>
      </c>
      <c r="B91" s="224" t="s">
        <v>1354</v>
      </c>
      <c r="C91" s="220">
        <v>3333</v>
      </c>
    </row>
    <row r="92" spans="1:3" ht="15.75">
      <c r="A92" s="220">
        <v>3334</v>
      </c>
      <c r="B92" s="224" t="s">
        <v>1399</v>
      </c>
      <c r="C92" s="220">
        <v>3334</v>
      </c>
    </row>
    <row r="93" spans="1:3" ht="15.75">
      <c r="A93" s="220">
        <v>3336</v>
      </c>
      <c r="B93" s="224" t="s">
        <v>1400</v>
      </c>
      <c r="C93" s="220">
        <v>3336</v>
      </c>
    </row>
    <row r="94" spans="1:3" ht="15.75">
      <c r="A94" s="220">
        <v>3337</v>
      </c>
      <c r="B94" s="223" t="s">
        <v>1401</v>
      </c>
      <c r="C94" s="220">
        <v>3337</v>
      </c>
    </row>
    <row r="95" spans="1:3" ht="15.75">
      <c r="A95" s="220">
        <v>3341</v>
      </c>
      <c r="B95" s="224" t="s">
        <v>1402</v>
      </c>
      <c r="C95" s="220">
        <v>3341</v>
      </c>
    </row>
    <row r="96" spans="1:3" ht="15.75">
      <c r="A96" s="220">
        <v>3349</v>
      </c>
      <c r="B96" s="224" t="s">
        <v>1355</v>
      </c>
      <c r="C96" s="220">
        <v>3349</v>
      </c>
    </row>
    <row r="97" spans="1:3" ht="15.75">
      <c r="A97" s="220">
        <v>3359</v>
      </c>
      <c r="B97" s="224" t="s">
        <v>1356</v>
      </c>
      <c r="C97" s="220">
        <v>3359</v>
      </c>
    </row>
    <row r="98" spans="1:3" ht="15.75">
      <c r="A98" s="220">
        <v>3369</v>
      </c>
      <c r="B98" s="224" t="s">
        <v>1357</v>
      </c>
      <c r="C98" s="220">
        <v>3369</v>
      </c>
    </row>
    <row r="99" spans="1:3" ht="15.75">
      <c r="A99" s="220">
        <v>3388</v>
      </c>
      <c r="B99" s="223" t="s">
        <v>1016</v>
      </c>
      <c r="C99" s="220">
        <v>3388</v>
      </c>
    </row>
    <row r="100" spans="1:3" ht="15.75">
      <c r="A100" s="220">
        <v>3389</v>
      </c>
      <c r="B100" s="224" t="s">
        <v>1017</v>
      </c>
      <c r="C100" s="220">
        <v>3389</v>
      </c>
    </row>
    <row r="101" spans="1:3" ht="15.75">
      <c r="A101" s="220">
        <v>4401</v>
      </c>
      <c r="B101" s="223" t="s">
        <v>1018</v>
      </c>
      <c r="C101" s="220">
        <v>4401</v>
      </c>
    </row>
    <row r="102" spans="1:3" ht="15.75">
      <c r="A102" s="220">
        <v>4412</v>
      </c>
      <c r="B102" s="226" t="s">
        <v>1019</v>
      </c>
      <c r="C102" s="220">
        <v>4412</v>
      </c>
    </row>
    <row r="103" spans="1:3" ht="15.75">
      <c r="A103" s="220">
        <v>4415</v>
      </c>
      <c r="B103" s="224" t="s">
        <v>1020</v>
      </c>
      <c r="C103" s="220">
        <v>4415</v>
      </c>
    </row>
    <row r="104" spans="1:3" ht="15.75">
      <c r="A104" s="220">
        <v>4418</v>
      </c>
      <c r="B104" s="224" t="s">
        <v>1021</v>
      </c>
      <c r="C104" s="220">
        <v>4418</v>
      </c>
    </row>
    <row r="105" spans="1:3" ht="15.75">
      <c r="A105" s="220">
        <v>4429</v>
      </c>
      <c r="B105" s="223" t="s">
        <v>1022</v>
      </c>
      <c r="C105" s="220">
        <v>4429</v>
      </c>
    </row>
    <row r="106" spans="1:3" ht="15.75">
      <c r="A106" s="220">
        <v>4431</v>
      </c>
      <c r="B106" s="224" t="s">
        <v>1023</v>
      </c>
      <c r="C106" s="220">
        <v>4431</v>
      </c>
    </row>
    <row r="107" spans="1:3" ht="15.75">
      <c r="A107" s="220">
        <v>4433</v>
      </c>
      <c r="B107" s="224" t="s">
        <v>1024</v>
      </c>
      <c r="C107" s="220">
        <v>4433</v>
      </c>
    </row>
    <row r="108" spans="1:3" ht="15.75">
      <c r="A108" s="220">
        <v>4436</v>
      </c>
      <c r="B108" s="224" t="s">
        <v>1025</v>
      </c>
      <c r="C108" s="220">
        <v>4436</v>
      </c>
    </row>
    <row r="109" spans="1:3" ht="15.75">
      <c r="A109" s="220">
        <v>4437</v>
      </c>
      <c r="B109" s="225" t="s">
        <v>1026</v>
      </c>
      <c r="C109" s="220">
        <v>4437</v>
      </c>
    </row>
    <row r="110" spans="1:3" ht="15.75">
      <c r="A110" s="220">
        <v>4450</v>
      </c>
      <c r="B110" s="224" t="s">
        <v>1027</v>
      </c>
      <c r="C110" s="220">
        <v>4450</v>
      </c>
    </row>
    <row r="111" spans="1:3" ht="15.75">
      <c r="A111" s="220">
        <v>4451</v>
      </c>
      <c r="B111" s="229" t="s">
        <v>1028</v>
      </c>
      <c r="C111" s="220">
        <v>4451</v>
      </c>
    </row>
    <row r="112" spans="1:3" ht="15.75">
      <c r="A112" s="220">
        <v>4452</v>
      </c>
      <c r="B112" s="229" t="s">
        <v>1029</v>
      </c>
      <c r="C112" s="220">
        <v>4452</v>
      </c>
    </row>
    <row r="113" spans="1:3" ht="15.75">
      <c r="A113" s="220">
        <v>4453</v>
      </c>
      <c r="B113" s="229" t="s">
        <v>1030</v>
      </c>
      <c r="C113" s="220">
        <v>4453</v>
      </c>
    </row>
    <row r="114" spans="1:3" ht="15.75">
      <c r="A114" s="220">
        <v>4454</v>
      </c>
      <c r="B114" s="230" t="s">
        <v>1031</v>
      </c>
      <c r="C114" s="220">
        <v>4454</v>
      </c>
    </row>
    <row r="115" spans="1:3" ht="15.75">
      <c r="A115" s="220">
        <v>4455</v>
      </c>
      <c r="B115" s="230" t="s">
        <v>1032</v>
      </c>
      <c r="C115" s="220">
        <v>4455</v>
      </c>
    </row>
    <row r="116" spans="1:3" ht="15.75">
      <c r="A116" s="220">
        <v>4456</v>
      </c>
      <c r="B116" s="229" t="s">
        <v>1033</v>
      </c>
      <c r="C116" s="220">
        <v>4456</v>
      </c>
    </row>
    <row r="117" spans="1:3" ht="15.75">
      <c r="A117" s="220">
        <v>4457</v>
      </c>
      <c r="B117" s="231" t="s">
        <v>1034</v>
      </c>
      <c r="C117" s="220">
        <v>4457</v>
      </c>
    </row>
    <row r="118" spans="1:3" ht="15.75">
      <c r="A118" s="220">
        <v>4458</v>
      </c>
      <c r="B118" s="232" t="s">
        <v>617</v>
      </c>
      <c r="C118" s="220">
        <v>4458</v>
      </c>
    </row>
    <row r="119" spans="1:3" ht="15.75">
      <c r="A119" s="220">
        <v>4459</v>
      </c>
      <c r="B119" s="233" t="s">
        <v>618</v>
      </c>
      <c r="C119" s="220">
        <v>4459</v>
      </c>
    </row>
    <row r="120" spans="1:3" ht="15.75">
      <c r="A120" s="220">
        <v>4465</v>
      </c>
      <c r="B120" s="221" t="s">
        <v>1035</v>
      </c>
      <c r="C120" s="220">
        <v>4465</v>
      </c>
    </row>
    <row r="121" spans="1:3" ht="15.75">
      <c r="A121" s="220">
        <v>4467</v>
      </c>
      <c r="B121" s="222" t="s">
        <v>1036</v>
      </c>
      <c r="C121" s="220">
        <v>4467</v>
      </c>
    </row>
    <row r="122" spans="1:3" ht="15.75">
      <c r="A122" s="220">
        <v>4468</v>
      </c>
      <c r="B122" s="223" t="s">
        <v>1037</v>
      </c>
      <c r="C122" s="220">
        <v>4468</v>
      </c>
    </row>
    <row r="123" spans="1:3" ht="15.75">
      <c r="A123" s="220">
        <v>4469</v>
      </c>
      <c r="B123" s="224" t="s">
        <v>1038</v>
      </c>
      <c r="C123" s="220">
        <v>4469</v>
      </c>
    </row>
    <row r="124" spans="1:3" ht="15.75">
      <c r="A124" s="220">
        <v>5501</v>
      </c>
      <c r="B124" s="223" t="s">
        <v>1039</v>
      </c>
      <c r="C124" s="220">
        <v>5501</v>
      </c>
    </row>
    <row r="125" spans="1:3" ht="15.75">
      <c r="A125" s="220">
        <v>5511</v>
      </c>
      <c r="B125" s="228" t="s">
        <v>1040</v>
      </c>
      <c r="C125" s="220">
        <v>5511</v>
      </c>
    </row>
    <row r="126" spans="1:3" ht="15.75">
      <c r="A126" s="220">
        <v>5512</v>
      </c>
      <c r="B126" s="223" t="s">
        <v>1041</v>
      </c>
      <c r="C126" s="220">
        <v>5512</v>
      </c>
    </row>
    <row r="127" spans="1:3" ht="15.75">
      <c r="A127" s="220">
        <v>5513</v>
      </c>
      <c r="B127" s="231" t="s">
        <v>1409</v>
      </c>
      <c r="C127" s="220">
        <v>5513</v>
      </c>
    </row>
    <row r="128" spans="1:3" ht="15.75">
      <c r="A128" s="220">
        <v>5514</v>
      </c>
      <c r="B128" s="231" t="s">
        <v>1410</v>
      </c>
      <c r="C128" s="220">
        <v>5514</v>
      </c>
    </row>
    <row r="129" spans="1:3" ht="15.75">
      <c r="A129" s="220">
        <v>5515</v>
      </c>
      <c r="B129" s="231" t="s">
        <v>1411</v>
      </c>
      <c r="C129" s="220">
        <v>5515</v>
      </c>
    </row>
    <row r="130" spans="1:3" ht="15.75">
      <c r="A130" s="220">
        <v>5516</v>
      </c>
      <c r="B130" s="231" t="s">
        <v>1412</v>
      </c>
      <c r="C130" s="220">
        <v>5516</v>
      </c>
    </row>
    <row r="131" spans="1:3" ht="15.75">
      <c r="A131" s="220">
        <v>5517</v>
      </c>
      <c r="B131" s="231" t="s">
        <v>1413</v>
      </c>
      <c r="C131" s="220">
        <v>5517</v>
      </c>
    </row>
    <row r="132" spans="1:3" ht="15.75">
      <c r="A132" s="220">
        <v>5518</v>
      </c>
      <c r="B132" s="223" t="s">
        <v>1414</v>
      </c>
      <c r="C132" s="220">
        <v>5518</v>
      </c>
    </row>
    <row r="133" spans="1:3" ht="15.75">
      <c r="A133" s="220">
        <v>5519</v>
      </c>
      <c r="B133" s="223" t="s">
        <v>1415</v>
      </c>
      <c r="C133" s="220">
        <v>5519</v>
      </c>
    </row>
    <row r="134" spans="1:3" ht="15.75">
      <c r="A134" s="220">
        <v>5521</v>
      </c>
      <c r="B134" s="223" t="s">
        <v>1416</v>
      </c>
      <c r="C134" s="220">
        <v>5521</v>
      </c>
    </row>
    <row r="135" spans="1:3" ht="15.75">
      <c r="A135" s="220">
        <v>5522</v>
      </c>
      <c r="B135" s="234" t="s">
        <v>1417</v>
      </c>
      <c r="C135" s="220">
        <v>5522</v>
      </c>
    </row>
    <row r="136" spans="1:3" ht="15.75">
      <c r="A136" s="220">
        <v>5524</v>
      </c>
      <c r="B136" s="221" t="s">
        <v>1418</v>
      </c>
      <c r="C136" s="220">
        <v>5524</v>
      </c>
    </row>
    <row r="137" spans="1:3" ht="15.75">
      <c r="A137" s="220">
        <v>5525</v>
      </c>
      <c r="B137" s="228" t="s">
        <v>1419</v>
      </c>
      <c r="C137" s="220">
        <v>5525</v>
      </c>
    </row>
    <row r="138" spans="1:3" ht="15.75">
      <c r="A138" s="220">
        <v>5526</v>
      </c>
      <c r="B138" s="225" t="s">
        <v>1420</v>
      </c>
      <c r="C138" s="220">
        <v>5526</v>
      </c>
    </row>
    <row r="139" spans="1:3" ht="15.75">
      <c r="A139" s="220">
        <v>5527</v>
      </c>
      <c r="B139" s="225" t="s">
        <v>1421</v>
      </c>
      <c r="C139" s="220">
        <v>5527</v>
      </c>
    </row>
    <row r="140" spans="1:3" ht="15.75">
      <c r="A140" s="220">
        <v>5528</v>
      </c>
      <c r="B140" s="225" t="s">
        <v>1422</v>
      </c>
      <c r="C140" s="220">
        <v>5528</v>
      </c>
    </row>
    <row r="141" spans="1:3" ht="15.75">
      <c r="A141" s="220">
        <v>5529</v>
      </c>
      <c r="B141" s="225" t="s">
        <v>1423</v>
      </c>
      <c r="C141" s="220">
        <v>5529</v>
      </c>
    </row>
    <row r="142" spans="1:3" ht="15.75">
      <c r="A142" s="220">
        <v>5530</v>
      </c>
      <c r="B142" s="225" t="s">
        <v>1424</v>
      </c>
      <c r="C142" s="220">
        <v>5530</v>
      </c>
    </row>
    <row r="143" spans="1:3" ht="15.75">
      <c r="A143" s="220">
        <v>5531</v>
      </c>
      <c r="B143" s="228" t="s">
        <v>1425</v>
      </c>
      <c r="C143" s="220">
        <v>5531</v>
      </c>
    </row>
    <row r="144" spans="1:3" ht="15.75">
      <c r="A144" s="220">
        <v>5532</v>
      </c>
      <c r="B144" s="234" t="s">
        <v>1426</v>
      </c>
      <c r="C144" s="220">
        <v>5532</v>
      </c>
    </row>
    <row r="145" spans="1:3" ht="15.75">
      <c r="A145" s="220">
        <v>5533</v>
      </c>
      <c r="B145" s="234" t="s">
        <v>1427</v>
      </c>
      <c r="C145" s="220">
        <v>5533</v>
      </c>
    </row>
    <row r="146" spans="1:3" ht="15">
      <c r="A146" s="235">
        <v>5534</v>
      </c>
      <c r="B146" s="234" t="s">
        <v>1428</v>
      </c>
      <c r="C146" s="235">
        <v>5534</v>
      </c>
    </row>
    <row r="147" spans="1:3" ht="15">
      <c r="A147" s="235">
        <v>5535</v>
      </c>
      <c r="B147" s="234" t="s">
        <v>1429</v>
      </c>
      <c r="C147" s="235">
        <v>5535</v>
      </c>
    </row>
    <row r="148" spans="1:3" ht="15.75">
      <c r="A148" s="220">
        <v>5538</v>
      </c>
      <c r="B148" s="228" t="s">
        <v>1430</v>
      </c>
      <c r="C148" s="220">
        <v>5538</v>
      </c>
    </row>
    <row r="149" spans="1:3" ht="15.75">
      <c r="A149" s="220">
        <v>5540</v>
      </c>
      <c r="B149" s="234" t="s">
        <v>1431</v>
      </c>
      <c r="C149" s="220">
        <v>5540</v>
      </c>
    </row>
    <row r="150" spans="1:3" ht="15.75">
      <c r="A150" s="220">
        <v>5541</v>
      </c>
      <c r="B150" s="234" t="s">
        <v>1432</v>
      </c>
      <c r="C150" s="220">
        <v>5541</v>
      </c>
    </row>
    <row r="151" spans="1:3" ht="15.75">
      <c r="A151" s="220">
        <v>5545</v>
      </c>
      <c r="B151" s="234" t="s">
        <v>1433</v>
      </c>
      <c r="C151" s="220">
        <v>5545</v>
      </c>
    </row>
    <row r="152" spans="1:3" ht="15.75">
      <c r="A152" s="220">
        <v>5546</v>
      </c>
      <c r="B152" s="234" t="s">
        <v>1434</v>
      </c>
      <c r="C152" s="220">
        <v>5546</v>
      </c>
    </row>
    <row r="153" spans="1:3" ht="15.75">
      <c r="A153" s="220">
        <v>5547</v>
      </c>
      <c r="B153" s="234" t="s">
        <v>1435</v>
      </c>
      <c r="C153" s="220">
        <v>5547</v>
      </c>
    </row>
    <row r="154" spans="1:3" ht="15.75">
      <c r="A154" s="220">
        <v>5548</v>
      </c>
      <c r="B154" s="234" t="s">
        <v>1436</v>
      </c>
      <c r="C154" s="220">
        <v>5548</v>
      </c>
    </row>
    <row r="155" spans="1:3" ht="15.75">
      <c r="A155" s="220">
        <v>5550</v>
      </c>
      <c r="B155" s="234" t="s">
        <v>1437</v>
      </c>
      <c r="C155" s="220">
        <v>5550</v>
      </c>
    </row>
    <row r="156" spans="1:3" ht="15.75">
      <c r="A156" s="220">
        <v>5551</v>
      </c>
      <c r="B156" s="234" t="s">
        <v>1438</v>
      </c>
      <c r="C156" s="220">
        <v>5551</v>
      </c>
    </row>
    <row r="157" spans="1:3" ht="15.75">
      <c r="A157" s="220">
        <v>5553</v>
      </c>
      <c r="B157" s="234" t="s">
        <v>1439</v>
      </c>
      <c r="C157" s="220">
        <v>5553</v>
      </c>
    </row>
    <row r="158" spans="1:3" ht="15.75">
      <c r="A158" s="220">
        <v>5554</v>
      </c>
      <c r="B158" s="228" t="s">
        <v>1440</v>
      </c>
      <c r="C158" s="220">
        <v>5554</v>
      </c>
    </row>
    <row r="159" spans="1:3" ht="15.75">
      <c r="A159" s="220">
        <v>5556</v>
      </c>
      <c r="B159" s="224" t="s">
        <v>1441</v>
      </c>
      <c r="C159" s="220">
        <v>5556</v>
      </c>
    </row>
    <row r="160" spans="1:3" ht="15.75">
      <c r="A160" s="220">
        <v>5561</v>
      </c>
      <c r="B160" s="236" t="s">
        <v>1442</v>
      </c>
      <c r="C160" s="220">
        <v>5561</v>
      </c>
    </row>
    <row r="161" spans="1:3" ht="15.75">
      <c r="A161" s="220">
        <v>5562</v>
      </c>
      <c r="B161" s="236" t="s">
        <v>1443</v>
      </c>
      <c r="C161" s="220">
        <v>5562</v>
      </c>
    </row>
    <row r="162" spans="1:3" ht="15.75">
      <c r="A162" s="220">
        <v>5588</v>
      </c>
      <c r="B162" s="223" t="s">
        <v>1444</v>
      </c>
      <c r="C162" s="220">
        <v>5588</v>
      </c>
    </row>
    <row r="163" spans="1:3" ht="15.75">
      <c r="A163" s="220">
        <v>5589</v>
      </c>
      <c r="B163" s="223" t="s">
        <v>1445</v>
      </c>
      <c r="C163" s="220">
        <v>5589</v>
      </c>
    </row>
    <row r="164" spans="1:3" ht="15.75">
      <c r="A164" s="220">
        <v>6601</v>
      </c>
      <c r="B164" s="223" t="s">
        <v>1446</v>
      </c>
      <c r="C164" s="220">
        <v>6601</v>
      </c>
    </row>
    <row r="165" spans="1:3" ht="15.75">
      <c r="A165" s="220">
        <v>6602</v>
      </c>
      <c r="B165" s="224" t="s">
        <v>1447</v>
      </c>
      <c r="C165" s="220">
        <v>6602</v>
      </c>
    </row>
    <row r="166" spans="1:3" ht="15.75">
      <c r="A166" s="220">
        <v>6603</v>
      </c>
      <c r="B166" s="224" t="s">
        <v>1448</v>
      </c>
      <c r="C166" s="220">
        <v>6603</v>
      </c>
    </row>
    <row r="167" spans="1:3" ht="15.75">
      <c r="A167" s="220">
        <v>6604</v>
      </c>
      <c r="B167" s="224" t="s">
        <v>1449</v>
      </c>
      <c r="C167" s="220">
        <v>6604</v>
      </c>
    </row>
    <row r="168" spans="1:3" ht="15.75">
      <c r="A168" s="220">
        <v>6605</v>
      </c>
      <c r="B168" s="224" t="s">
        <v>1450</v>
      </c>
      <c r="C168" s="220">
        <v>6605</v>
      </c>
    </row>
    <row r="169" spans="1:3" ht="15">
      <c r="A169" s="235">
        <v>6606</v>
      </c>
      <c r="B169" s="226" t="s">
        <v>1451</v>
      </c>
      <c r="C169" s="235">
        <v>6606</v>
      </c>
    </row>
    <row r="170" spans="1:3" ht="15.75">
      <c r="A170" s="220">
        <v>6618</v>
      </c>
      <c r="B170" s="223" t="s">
        <v>1452</v>
      </c>
      <c r="C170" s="220">
        <v>6618</v>
      </c>
    </row>
    <row r="171" spans="1:3" ht="15.75">
      <c r="A171" s="220">
        <v>6619</v>
      </c>
      <c r="B171" s="224" t="s">
        <v>1453</v>
      </c>
      <c r="C171" s="220">
        <v>6619</v>
      </c>
    </row>
    <row r="172" spans="1:3" ht="15.75">
      <c r="A172" s="220">
        <v>6621</v>
      </c>
      <c r="B172" s="223" t="s">
        <v>1454</v>
      </c>
      <c r="C172" s="220">
        <v>6621</v>
      </c>
    </row>
    <row r="173" spans="1:3" ht="15.75">
      <c r="A173" s="220">
        <v>6622</v>
      </c>
      <c r="B173" s="224" t="s">
        <v>1455</v>
      </c>
      <c r="C173" s="220">
        <v>6622</v>
      </c>
    </row>
    <row r="174" spans="1:3" ht="15.75">
      <c r="A174" s="220">
        <v>6623</v>
      </c>
      <c r="B174" s="224" t="s">
        <v>1456</v>
      </c>
      <c r="C174" s="220">
        <v>6623</v>
      </c>
    </row>
    <row r="175" spans="1:3" ht="15.75">
      <c r="A175" s="220">
        <v>6624</v>
      </c>
      <c r="B175" s="224" t="s">
        <v>1457</v>
      </c>
      <c r="C175" s="220">
        <v>6624</v>
      </c>
    </row>
    <row r="176" spans="1:3" ht="15.75">
      <c r="A176" s="220">
        <v>6625</v>
      </c>
      <c r="B176" s="225" t="s">
        <v>1458</v>
      </c>
      <c r="C176" s="220">
        <v>6625</v>
      </c>
    </row>
    <row r="177" spans="1:3" ht="15.75">
      <c r="A177" s="220">
        <v>6626</v>
      </c>
      <c r="B177" s="225" t="s">
        <v>1368</v>
      </c>
      <c r="C177" s="220">
        <v>6626</v>
      </c>
    </row>
    <row r="178" spans="1:3" ht="15.75">
      <c r="A178" s="220">
        <v>6627</v>
      </c>
      <c r="B178" s="225" t="s">
        <v>1369</v>
      </c>
      <c r="C178" s="220">
        <v>6627</v>
      </c>
    </row>
    <row r="179" spans="1:3" ht="15.75">
      <c r="A179" s="220">
        <v>6628</v>
      </c>
      <c r="B179" s="231" t="s">
        <v>1370</v>
      </c>
      <c r="C179" s="220">
        <v>6628</v>
      </c>
    </row>
    <row r="180" spans="1:3" ht="15.75">
      <c r="A180" s="220">
        <v>6629</v>
      </c>
      <c r="B180" s="236" t="s">
        <v>1371</v>
      </c>
      <c r="C180" s="220">
        <v>6629</v>
      </c>
    </row>
    <row r="181" spans="1:3" ht="15.75">
      <c r="A181" s="237">
        <v>7701</v>
      </c>
      <c r="B181" s="223" t="s">
        <v>1372</v>
      </c>
      <c r="C181" s="237">
        <v>7701</v>
      </c>
    </row>
    <row r="182" spans="1:3" ht="15.75">
      <c r="A182" s="220">
        <v>7708</v>
      </c>
      <c r="B182" s="223" t="s">
        <v>1373</v>
      </c>
      <c r="C182" s="220">
        <v>7708</v>
      </c>
    </row>
    <row r="183" spans="1:3" ht="15.75">
      <c r="A183" s="220">
        <v>7711</v>
      </c>
      <c r="B183" s="226" t="s">
        <v>1374</v>
      </c>
      <c r="C183" s="220">
        <v>7711</v>
      </c>
    </row>
    <row r="184" spans="1:3" ht="15.75">
      <c r="A184" s="220">
        <v>7712</v>
      </c>
      <c r="B184" s="223" t="s">
        <v>1375</v>
      </c>
      <c r="C184" s="220">
        <v>7712</v>
      </c>
    </row>
    <row r="185" spans="1:3" ht="15.75">
      <c r="A185" s="220">
        <v>7713</v>
      </c>
      <c r="B185" s="238" t="s">
        <v>1376</v>
      </c>
      <c r="C185" s="220">
        <v>7713</v>
      </c>
    </row>
    <row r="186" spans="1:3" ht="15.75">
      <c r="A186" s="220">
        <v>7714</v>
      </c>
      <c r="B186" s="222" t="s">
        <v>1377</v>
      </c>
      <c r="C186" s="220">
        <v>7714</v>
      </c>
    </row>
    <row r="187" spans="1:3" ht="15.75">
      <c r="A187" s="220">
        <v>7718</v>
      </c>
      <c r="B187" s="223" t="s">
        <v>1378</v>
      </c>
      <c r="C187" s="220">
        <v>7718</v>
      </c>
    </row>
    <row r="188" spans="1:3" ht="15.75">
      <c r="A188" s="220">
        <v>7719</v>
      </c>
      <c r="B188" s="224" t="s">
        <v>1379</v>
      </c>
      <c r="C188" s="220">
        <v>7719</v>
      </c>
    </row>
    <row r="189" spans="1:3" ht="15.75">
      <c r="A189" s="220">
        <v>7731</v>
      </c>
      <c r="B189" s="223" t="s">
        <v>1380</v>
      </c>
      <c r="C189" s="220">
        <v>7731</v>
      </c>
    </row>
    <row r="190" spans="1:3" ht="15.75">
      <c r="A190" s="220">
        <v>7732</v>
      </c>
      <c r="B190" s="224" t="s">
        <v>1381</v>
      </c>
      <c r="C190" s="220">
        <v>7732</v>
      </c>
    </row>
    <row r="191" spans="1:3" ht="15.75">
      <c r="A191" s="220">
        <v>7733</v>
      </c>
      <c r="B191" s="224" t="s">
        <v>1382</v>
      </c>
      <c r="C191" s="220">
        <v>7733</v>
      </c>
    </row>
    <row r="192" spans="1:3" ht="15.75">
      <c r="A192" s="220">
        <v>7735</v>
      </c>
      <c r="B192" s="224" t="s">
        <v>1383</v>
      </c>
      <c r="C192" s="220">
        <v>7735</v>
      </c>
    </row>
    <row r="193" spans="1:3" ht="15.75">
      <c r="A193" s="220">
        <v>7736</v>
      </c>
      <c r="B193" s="223" t="s">
        <v>1384</v>
      </c>
      <c r="C193" s="220">
        <v>7736</v>
      </c>
    </row>
    <row r="194" spans="1:3" ht="15.75">
      <c r="A194" s="220">
        <v>7737</v>
      </c>
      <c r="B194" s="224" t="s">
        <v>1385</v>
      </c>
      <c r="C194" s="220">
        <v>7737</v>
      </c>
    </row>
    <row r="195" spans="1:3" ht="15.75">
      <c r="A195" s="220">
        <v>7738</v>
      </c>
      <c r="B195" s="224" t="s">
        <v>1386</v>
      </c>
      <c r="C195" s="220">
        <v>7738</v>
      </c>
    </row>
    <row r="196" spans="1:3" ht="15.75">
      <c r="A196" s="220">
        <v>7739</v>
      </c>
      <c r="B196" s="228" t="s">
        <v>1387</v>
      </c>
      <c r="C196" s="220">
        <v>7739</v>
      </c>
    </row>
    <row r="197" spans="1:3" ht="15.75">
      <c r="A197" s="220">
        <v>7740</v>
      </c>
      <c r="B197" s="228" t="s">
        <v>1388</v>
      </c>
      <c r="C197" s="220">
        <v>7740</v>
      </c>
    </row>
    <row r="198" spans="1:3" ht="15.75">
      <c r="A198" s="220">
        <v>7741</v>
      </c>
      <c r="B198" s="224" t="s">
        <v>1389</v>
      </c>
      <c r="C198" s="220">
        <v>7741</v>
      </c>
    </row>
    <row r="199" spans="1:3" ht="15.75">
      <c r="A199" s="220">
        <v>7742</v>
      </c>
      <c r="B199" s="224" t="s">
        <v>1390</v>
      </c>
      <c r="C199" s="220">
        <v>7742</v>
      </c>
    </row>
    <row r="200" spans="1:3" ht="15.75">
      <c r="A200" s="220">
        <v>7743</v>
      </c>
      <c r="B200" s="224" t="s">
        <v>1391</v>
      </c>
      <c r="C200" s="220">
        <v>7743</v>
      </c>
    </row>
    <row r="201" spans="1:3" ht="15.75">
      <c r="A201" s="220">
        <v>7744</v>
      </c>
      <c r="B201" s="236" t="s">
        <v>1392</v>
      </c>
      <c r="C201" s="220">
        <v>7744</v>
      </c>
    </row>
    <row r="202" spans="1:3" ht="15.75">
      <c r="A202" s="220">
        <v>7745</v>
      </c>
      <c r="B202" s="224" t="s">
        <v>1393</v>
      </c>
      <c r="C202" s="220">
        <v>7745</v>
      </c>
    </row>
    <row r="203" spans="1:3" ht="15.75">
      <c r="A203" s="220">
        <v>7746</v>
      </c>
      <c r="B203" s="224" t="s">
        <v>1394</v>
      </c>
      <c r="C203" s="220">
        <v>7746</v>
      </c>
    </row>
    <row r="204" spans="1:3" ht="15.75">
      <c r="A204" s="220">
        <v>7747</v>
      </c>
      <c r="B204" s="223" t="s">
        <v>1395</v>
      </c>
      <c r="C204" s="220">
        <v>7747</v>
      </c>
    </row>
    <row r="205" spans="1:3" ht="15.75">
      <c r="A205" s="220">
        <v>7748</v>
      </c>
      <c r="B205" s="226" t="s">
        <v>1396</v>
      </c>
      <c r="C205" s="220">
        <v>7748</v>
      </c>
    </row>
    <row r="206" spans="1:3" ht="15.75">
      <c r="A206" s="220">
        <v>7751</v>
      </c>
      <c r="B206" s="224" t="s">
        <v>1397</v>
      </c>
      <c r="C206" s="220">
        <v>7751</v>
      </c>
    </row>
    <row r="207" spans="1:3" ht="15.75">
      <c r="A207" s="220">
        <v>7752</v>
      </c>
      <c r="B207" s="224" t="s">
        <v>1398</v>
      </c>
      <c r="C207" s="220">
        <v>7752</v>
      </c>
    </row>
    <row r="208" spans="1:3" ht="15.75">
      <c r="A208" s="220">
        <v>7755</v>
      </c>
      <c r="B208" s="225" t="s">
        <v>1072</v>
      </c>
      <c r="C208" s="220">
        <v>7755</v>
      </c>
    </row>
    <row r="209" spans="1:3" ht="15.75">
      <c r="A209" s="220">
        <v>7758</v>
      </c>
      <c r="B209" s="223" t="s">
        <v>1073</v>
      </c>
      <c r="C209" s="220">
        <v>7758</v>
      </c>
    </row>
    <row r="210" spans="1:3" ht="15.75">
      <c r="A210" s="220">
        <v>7759</v>
      </c>
      <c r="B210" s="224" t="s">
        <v>1074</v>
      </c>
      <c r="C210" s="220">
        <v>7759</v>
      </c>
    </row>
    <row r="211" spans="1:3" ht="15.75">
      <c r="A211" s="220">
        <v>7761</v>
      </c>
      <c r="B211" s="223" t="s">
        <v>1075</v>
      </c>
      <c r="C211" s="220">
        <v>7761</v>
      </c>
    </row>
    <row r="212" spans="1:3" ht="15.75">
      <c r="A212" s="220">
        <v>7762</v>
      </c>
      <c r="B212" s="223" t="s">
        <v>1076</v>
      </c>
      <c r="C212" s="220">
        <v>7762</v>
      </c>
    </row>
    <row r="213" spans="1:3" ht="15.75">
      <c r="A213" s="220">
        <v>7768</v>
      </c>
      <c r="B213" s="223" t="s">
        <v>1077</v>
      </c>
      <c r="C213" s="220">
        <v>7768</v>
      </c>
    </row>
    <row r="214" spans="1:3" ht="15.75">
      <c r="A214" s="220">
        <v>8801</v>
      </c>
      <c r="B214" s="226" t="s">
        <v>1078</v>
      </c>
      <c r="C214" s="220">
        <v>8801</v>
      </c>
    </row>
    <row r="215" spans="1:3" ht="15.75">
      <c r="A215" s="220">
        <v>8802</v>
      </c>
      <c r="B215" s="223" t="s">
        <v>1079</v>
      </c>
      <c r="C215" s="220">
        <v>8802</v>
      </c>
    </row>
    <row r="216" spans="1:3" ht="15.75">
      <c r="A216" s="220">
        <v>8803</v>
      </c>
      <c r="B216" s="223" t="s">
        <v>1080</v>
      </c>
      <c r="C216" s="220">
        <v>8803</v>
      </c>
    </row>
    <row r="217" spans="1:3" ht="15.75">
      <c r="A217" s="220">
        <v>8804</v>
      </c>
      <c r="B217" s="223" t="s">
        <v>1081</v>
      </c>
      <c r="C217" s="220">
        <v>8804</v>
      </c>
    </row>
    <row r="218" spans="1:3" ht="15.75">
      <c r="A218" s="220">
        <v>8805</v>
      </c>
      <c r="B218" s="225" t="s">
        <v>1082</v>
      </c>
      <c r="C218" s="220">
        <v>8805</v>
      </c>
    </row>
    <row r="219" spans="1:3" ht="15.75">
      <c r="A219" s="220">
        <v>8807</v>
      </c>
      <c r="B219" s="231" t="s">
        <v>1083</v>
      </c>
      <c r="C219" s="220">
        <v>8807</v>
      </c>
    </row>
    <row r="220" spans="1:3" ht="15.75">
      <c r="A220" s="220">
        <v>8808</v>
      </c>
      <c r="B220" s="224" t="s">
        <v>1084</v>
      </c>
      <c r="C220" s="220">
        <v>8808</v>
      </c>
    </row>
    <row r="221" spans="1:3" ht="15.75">
      <c r="A221" s="220">
        <v>8809</v>
      </c>
      <c r="B221" s="224" t="s">
        <v>1085</v>
      </c>
      <c r="C221" s="220">
        <v>8809</v>
      </c>
    </row>
    <row r="222" spans="1:3" ht="15.75">
      <c r="A222" s="220">
        <v>8811</v>
      </c>
      <c r="B222" s="223" t="s">
        <v>1086</v>
      </c>
      <c r="C222" s="220">
        <v>8811</v>
      </c>
    </row>
    <row r="223" spans="1:3" ht="15.75">
      <c r="A223" s="220">
        <v>8813</v>
      </c>
      <c r="B223" s="224" t="s">
        <v>1087</v>
      </c>
      <c r="C223" s="220">
        <v>8813</v>
      </c>
    </row>
    <row r="224" spans="1:3" ht="15.75">
      <c r="A224" s="220">
        <v>8814</v>
      </c>
      <c r="B224" s="223" t="s">
        <v>1088</v>
      </c>
      <c r="C224" s="220">
        <v>8814</v>
      </c>
    </row>
    <row r="225" spans="1:3" ht="15.75">
      <c r="A225" s="220">
        <v>8815</v>
      </c>
      <c r="B225" s="223" t="s">
        <v>1089</v>
      </c>
      <c r="C225" s="220">
        <v>8815</v>
      </c>
    </row>
    <row r="226" spans="1:3" ht="15.75">
      <c r="A226" s="220">
        <v>8816</v>
      </c>
      <c r="B226" s="224" t="s">
        <v>1090</v>
      </c>
      <c r="C226" s="220">
        <v>8816</v>
      </c>
    </row>
    <row r="227" spans="1:3" ht="15.75">
      <c r="A227" s="220">
        <v>8817</v>
      </c>
      <c r="B227" s="224" t="s">
        <v>1091</v>
      </c>
      <c r="C227" s="220">
        <v>8817</v>
      </c>
    </row>
    <row r="228" spans="1:3" ht="15.75">
      <c r="A228" s="220">
        <v>8821</v>
      </c>
      <c r="B228" s="224" t="s">
        <v>1092</v>
      </c>
      <c r="C228" s="220">
        <v>8821</v>
      </c>
    </row>
    <row r="229" spans="1:3" ht="15.75">
      <c r="A229" s="220">
        <v>8824</v>
      </c>
      <c r="B229" s="226" t="s">
        <v>1093</v>
      </c>
      <c r="C229" s="220">
        <v>8824</v>
      </c>
    </row>
    <row r="230" spans="1:3" ht="15.75">
      <c r="A230" s="220">
        <v>8825</v>
      </c>
      <c r="B230" s="226" t="s">
        <v>1094</v>
      </c>
      <c r="C230" s="220">
        <v>8825</v>
      </c>
    </row>
    <row r="231" spans="1:3" ht="15.75">
      <c r="A231" s="220">
        <v>8826</v>
      </c>
      <c r="B231" s="226" t="s">
        <v>1095</v>
      </c>
      <c r="C231" s="220">
        <v>8826</v>
      </c>
    </row>
    <row r="232" spans="1:3" ht="15.75">
      <c r="A232" s="220">
        <v>8827</v>
      </c>
      <c r="B232" s="226" t="s">
        <v>1096</v>
      </c>
      <c r="C232" s="220">
        <v>8827</v>
      </c>
    </row>
    <row r="233" spans="1:3" ht="15.75">
      <c r="A233" s="220">
        <v>8828</v>
      </c>
      <c r="B233" s="223" t="s">
        <v>1097</v>
      </c>
      <c r="C233" s="220">
        <v>8828</v>
      </c>
    </row>
    <row r="234" spans="1:3" ht="15.75">
      <c r="A234" s="220">
        <v>8829</v>
      </c>
      <c r="B234" s="223" t="s">
        <v>1098</v>
      </c>
      <c r="C234" s="220">
        <v>8829</v>
      </c>
    </row>
    <row r="235" spans="1:3" ht="15.75">
      <c r="A235" s="220">
        <v>8831</v>
      </c>
      <c r="B235" s="223" t="s">
        <v>1099</v>
      </c>
      <c r="C235" s="220">
        <v>8831</v>
      </c>
    </row>
    <row r="236" spans="1:3" ht="15.75">
      <c r="A236" s="220">
        <v>8832</v>
      </c>
      <c r="B236" s="224" t="s">
        <v>1100</v>
      </c>
      <c r="C236" s="220">
        <v>8832</v>
      </c>
    </row>
    <row r="237" spans="1:3" ht="15.75">
      <c r="A237" s="220">
        <v>8833</v>
      </c>
      <c r="B237" s="223" t="s">
        <v>1101</v>
      </c>
      <c r="C237" s="220">
        <v>8833</v>
      </c>
    </row>
    <row r="238" spans="1:3" ht="15.75">
      <c r="A238" s="220">
        <v>8834</v>
      </c>
      <c r="B238" s="224" t="s">
        <v>1102</v>
      </c>
      <c r="C238" s="220">
        <v>8834</v>
      </c>
    </row>
    <row r="239" spans="1:3" ht="15.75">
      <c r="A239" s="220">
        <v>8835</v>
      </c>
      <c r="B239" s="224" t="s">
        <v>3</v>
      </c>
      <c r="C239" s="220">
        <v>8835</v>
      </c>
    </row>
    <row r="240" spans="1:3" ht="15.75">
      <c r="A240" s="220">
        <v>8836</v>
      </c>
      <c r="B240" s="223" t="s">
        <v>4</v>
      </c>
      <c r="C240" s="220">
        <v>8836</v>
      </c>
    </row>
    <row r="241" spans="1:3" ht="15.75">
      <c r="A241" s="220">
        <v>8837</v>
      </c>
      <c r="B241" s="223" t="s">
        <v>5</v>
      </c>
      <c r="C241" s="220">
        <v>8837</v>
      </c>
    </row>
    <row r="242" spans="1:3" ht="15.75">
      <c r="A242" s="220">
        <v>8838</v>
      </c>
      <c r="B242" s="223" t="s">
        <v>6</v>
      </c>
      <c r="C242" s="220">
        <v>8838</v>
      </c>
    </row>
    <row r="243" spans="1:3" ht="15.75">
      <c r="A243" s="220">
        <v>8839</v>
      </c>
      <c r="B243" s="224" t="s">
        <v>7</v>
      </c>
      <c r="C243" s="220">
        <v>8839</v>
      </c>
    </row>
    <row r="244" spans="1:3" ht="15.75">
      <c r="A244" s="220">
        <v>8845</v>
      </c>
      <c r="B244" s="225" t="s">
        <v>8</v>
      </c>
      <c r="C244" s="220">
        <v>8845</v>
      </c>
    </row>
    <row r="245" spans="1:3" ht="15.75">
      <c r="A245" s="220">
        <v>8848</v>
      </c>
      <c r="B245" s="231" t="s">
        <v>9</v>
      </c>
      <c r="C245" s="220">
        <v>8848</v>
      </c>
    </row>
    <row r="246" spans="1:3" ht="15.75">
      <c r="A246" s="220">
        <v>8849</v>
      </c>
      <c r="B246" s="223" t="s">
        <v>10</v>
      </c>
      <c r="C246" s="220">
        <v>8849</v>
      </c>
    </row>
    <row r="247" spans="1:3" ht="15.75">
      <c r="A247" s="220">
        <v>8851</v>
      </c>
      <c r="B247" s="223" t="s">
        <v>11</v>
      </c>
      <c r="C247" s="220">
        <v>8851</v>
      </c>
    </row>
    <row r="248" spans="1:3" ht="15.75">
      <c r="A248" s="220">
        <v>8852</v>
      </c>
      <c r="B248" s="223" t="s">
        <v>12</v>
      </c>
      <c r="C248" s="220">
        <v>8852</v>
      </c>
    </row>
    <row r="249" spans="1:3" ht="15.75">
      <c r="A249" s="220">
        <v>8853</v>
      </c>
      <c r="B249" s="223" t="s">
        <v>13</v>
      </c>
      <c r="C249" s="220">
        <v>8853</v>
      </c>
    </row>
    <row r="250" spans="1:3" ht="15.75">
      <c r="A250" s="220">
        <v>8855</v>
      </c>
      <c r="B250" s="225" t="s">
        <v>14</v>
      </c>
      <c r="C250" s="220">
        <v>8855</v>
      </c>
    </row>
    <row r="251" spans="1:3" ht="15.75">
      <c r="A251" s="220">
        <v>8858</v>
      </c>
      <c r="B251" s="236" t="s">
        <v>15</v>
      </c>
      <c r="C251" s="220">
        <v>8858</v>
      </c>
    </row>
    <row r="252" spans="1:3" ht="15.75">
      <c r="A252" s="220">
        <v>8859</v>
      </c>
      <c r="B252" s="224" t="s">
        <v>16</v>
      </c>
      <c r="C252" s="220">
        <v>8859</v>
      </c>
    </row>
    <row r="253" spans="1:3" ht="15.75">
      <c r="A253" s="220">
        <v>8861</v>
      </c>
      <c r="B253" s="223" t="s">
        <v>17</v>
      </c>
      <c r="C253" s="220">
        <v>8861</v>
      </c>
    </row>
    <row r="254" spans="1:3" ht="15.75">
      <c r="A254" s="220">
        <v>8862</v>
      </c>
      <c r="B254" s="224" t="s">
        <v>18</v>
      </c>
      <c r="C254" s="220">
        <v>8862</v>
      </c>
    </row>
    <row r="255" spans="1:3" ht="15.75">
      <c r="A255" s="220">
        <v>8863</v>
      </c>
      <c r="B255" s="224" t="s">
        <v>19</v>
      </c>
      <c r="C255" s="220">
        <v>8863</v>
      </c>
    </row>
    <row r="256" spans="1:3" ht="15.75">
      <c r="A256" s="220">
        <v>8864</v>
      </c>
      <c r="B256" s="223" t="s">
        <v>20</v>
      </c>
      <c r="C256" s="220">
        <v>8864</v>
      </c>
    </row>
    <row r="257" spans="1:3" ht="15.75">
      <c r="A257" s="220">
        <v>8865</v>
      </c>
      <c r="B257" s="224" t="s">
        <v>21</v>
      </c>
      <c r="C257" s="220">
        <v>8865</v>
      </c>
    </row>
    <row r="258" spans="1:3" ht="15.75">
      <c r="A258" s="220">
        <v>8866</v>
      </c>
      <c r="B258" s="224" t="s">
        <v>1042</v>
      </c>
      <c r="C258" s="220">
        <v>8866</v>
      </c>
    </row>
    <row r="259" spans="1:3" ht="15.75">
      <c r="A259" s="220">
        <v>8867</v>
      </c>
      <c r="B259" s="224" t="s">
        <v>1043</v>
      </c>
      <c r="C259" s="220">
        <v>8867</v>
      </c>
    </row>
    <row r="260" spans="1:3" ht="15.75">
      <c r="A260" s="220">
        <v>8868</v>
      </c>
      <c r="B260" s="224" t="s">
        <v>1044</v>
      </c>
      <c r="C260" s="220">
        <v>8868</v>
      </c>
    </row>
    <row r="261" spans="1:3" ht="15.75">
      <c r="A261" s="220">
        <v>8869</v>
      </c>
      <c r="B261" s="223" t="s">
        <v>1045</v>
      </c>
      <c r="C261" s="220">
        <v>8869</v>
      </c>
    </row>
    <row r="262" spans="1:3" ht="15.75">
      <c r="A262" s="220">
        <v>8871</v>
      </c>
      <c r="B262" s="224" t="s">
        <v>1046</v>
      </c>
      <c r="C262" s="220">
        <v>8871</v>
      </c>
    </row>
    <row r="263" spans="1:3" ht="15.75">
      <c r="A263" s="220">
        <v>8872</v>
      </c>
      <c r="B263" s="224" t="s">
        <v>29</v>
      </c>
      <c r="C263" s="220">
        <v>8872</v>
      </c>
    </row>
    <row r="264" spans="1:3" ht="15.75">
      <c r="A264" s="220">
        <v>8873</v>
      </c>
      <c r="B264" s="224" t="s">
        <v>30</v>
      </c>
      <c r="C264" s="220">
        <v>8873</v>
      </c>
    </row>
    <row r="265" spans="1:3" ht="15.75">
      <c r="A265" s="220">
        <v>8875</v>
      </c>
      <c r="B265" s="224" t="s">
        <v>31</v>
      </c>
      <c r="C265" s="220">
        <v>8875</v>
      </c>
    </row>
    <row r="266" spans="1:3" ht="15.75">
      <c r="A266" s="220">
        <v>8876</v>
      </c>
      <c r="B266" s="224" t="s">
        <v>32</v>
      </c>
      <c r="C266" s="220">
        <v>8876</v>
      </c>
    </row>
    <row r="267" spans="1:3" ht="15.75">
      <c r="A267" s="220">
        <v>8877</v>
      </c>
      <c r="B267" s="223" t="s">
        <v>33</v>
      </c>
      <c r="C267" s="220">
        <v>8877</v>
      </c>
    </row>
    <row r="268" spans="1:3" ht="15.75">
      <c r="A268" s="220">
        <v>8878</v>
      </c>
      <c r="B268" s="236" t="s">
        <v>34</v>
      </c>
      <c r="C268" s="220">
        <v>8878</v>
      </c>
    </row>
    <row r="269" spans="1:3" ht="15.75">
      <c r="A269" s="220">
        <v>8885</v>
      </c>
      <c r="B269" s="226" t="s">
        <v>35</v>
      </c>
      <c r="C269" s="220">
        <v>8885</v>
      </c>
    </row>
    <row r="270" spans="1:3" ht="15.75">
      <c r="A270" s="220">
        <v>8888</v>
      </c>
      <c r="B270" s="223" t="s">
        <v>36</v>
      </c>
      <c r="C270" s="220">
        <v>8888</v>
      </c>
    </row>
    <row r="271" spans="1:3" ht="15.75">
      <c r="A271" s="220">
        <v>8897</v>
      </c>
      <c r="B271" s="223" t="s">
        <v>37</v>
      </c>
      <c r="C271" s="220">
        <v>8897</v>
      </c>
    </row>
    <row r="272" spans="1:3" ht="15.75">
      <c r="A272" s="220">
        <v>8898</v>
      </c>
      <c r="B272" s="223" t="s">
        <v>38</v>
      </c>
      <c r="C272" s="220">
        <v>8898</v>
      </c>
    </row>
    <row r="273" spans="1:3" ht="15.75">
      <c r="A273" s="220">
        <v>9910</v>
      </c>
      <c r="B273" s="226" t="s">
        <v>39</v>
      </c>
      <c r="C273" s="220">
        <v>9910</v>
      </c>
    </row>
    <row r="274" spans="1:3" ht="15.75">
      <c r="A274" s="220">
        <v>9997</v>
      </c>
      <c r="B274" s="223" t="s">
        <v>40</v>
      </c>
      <c r="C274" s="220">
        <v>9997</v>
      </c>
    </row>
    <row r="275" spans="1:3" ht="15.75">
      <c r="A275" s="220">
        <v>9998</v>
      </c>
      <c r="B275" s="223" t="s">
        <v>41</v>
      </c>
      <c r="C275" s="220">
        <v>9998</v>
      </c>
    </row>
    <row r="276" ht="14.25"/>
    <row r="277" ht="14.25"/>
    <row r="278" ht="14.25"/>
    <row r="279" ht="14.25"/>
    <row r="280" spans="1:2" ht="14.25">
      <c r="A280" s="207" t="s">
        <v>135</v>
      </c>
      <c r="B280" s="208" t="s">
        <v>137</v>
      </c>
    </row>
    <row r="281" spans="1:2" ht="14.25">
      <c r="A281" s="240" t="s">
        <v>42</v>
      </c>
      <c r="B281" s="241"/>
    </row>
    <row r="282" spans="1:2" ht="14.25">
      <c r="A282" s="240" t="s">
        <v>166</v>
      </c>
      <c r="B282" s="241"/>
    </row>
    <row r="283" spans="1:2" ht="14.25">
      <c r="A283" s="242" t="s">
        <v>167</v>
      </c>
      <c r="B283" s="243" t="s">
        <v>168</v>
      </c>
    </row>
    <row r="284" spans="1:2" ht="14.25">
      <c r="A284" s="242" t="s">
        <v>169</v>
      </c>
      <c r="B284" s="243" t="s">
        <v>170</v>
      </c>
    </row>
    <row r="285" spans="1:2" ht="14.25">
      <c r="A285" s="242" t="s">
        <v>171</v>
      </c>
      <c r="B285" s="243" t="s">
        <v>172</v>
      </c>
    </row>
    <row r="286" spans="1:2" ht="14.25">
      <c r="A286" s="242" t="s">
        <v>173</v>
      </c>
      <c r="B286" s="243" t="s">
        <v>174</v>
      </c>
    </row>
    <row r="287" spans="1:2" ht="14.25">
      <c r="A287" s="242" t="s">
        <v>175</v>
      </c>
      <c r="B287" s="244" t="s">
        <v>176</v>
      </c>
    </row>
    <row r="288" spans="1:2" ht="14.25">
      <c r="A288" s="242" t="s">
        <v>177</v>
      </c>
      <c r="B288" s="243" t="s">
        <v>178</v>
      </c>
    </row>
    <row r="289" spans="1:2" ht="14.25">
      <c r="A289" s="242" t="s">
        <v>179</v>
      </c>
      <c r="B289" s="243" t="s">
        <v>180</v>
      </c>
    </row>
    <row r="290" spans="1:2" ht="14.25">
      <c r="A290" s="242" t="s">
        <v>181</v>
      </c>
      <c r="B290" s="244" t="s">
        <v>182</v>
      </c>
    </row>
    <row r="291" spans="1:2" ht="14.25">
      <c r="A291" s="242" t="s">
        <v>183</v>
      </c>
      <c r="B291" s="243" t="s">
        <v>184</v>
      </c>
    </row>
    <row r="292" spans="1:2" ht="14.25">
      <c r="A292" s="242" t="s">
        <v>185</v>
      </c>
      <c r="B292" s="243" t="s">
        <v>186</v>
      </c>
    </row>
    <row r="293" spans="1:2" ht="14.25">
      <c r="A293" s="242" t="s">
        <v>187</v>
      </c>
      <c r="B293" s="244" t="s">
        <v>188</v>
      </c>
    </row>
    <row r="294" spans="1:2" ht="14.25">
      <c r="A294" s="242" t="s">
        <v>189</v>
      </c>
      <c r="B294" s="245">
        <v>98315</v>
      </c>
    </row>
    <row r="295" spans="1:2" ht="14.25">
      <c r="A295" s="240" t="s">
        <v>190</v>
      </c>
      <c r="B295" s="307"/>
    </row>
    <row r="296" spans="1:2" ht="14.25">
      <c r="A296" s="242" t="s">
        <v>43</v>
      </c>
      <c r="B296" s="246" t="s">
        <v>44</v>
      </c>
    </row>
    <row r="297" spans="1:2" ht="14.25">
      <c r="A297" s="242" t="s">
        <v>45</v>
      </c>
      <c r="B297" s="246" t="s">
        <v>46</v>
      </c>
    </row>
    <row r="298" spans="1:2" ht="14.25">
      <c r="A298" s="242" t="s">
        <v>47</v>
      </c>
      <c r="B298" s="246" t="s">
        <v>48</v>
      </c>
    </row>
    <row r="299" spans="1:2" ht="14.25">
      <c r="A299" s="242" t="s">
        <v>49</v>
      </c>
      <c r="B299" s="246" t="s">
        <v>50</v>
      </c>
    </row>
    <row r="300" spans="1:2" ht="14.25">
      <c r="A300" s="242" t="s">
        <v>51</v>
      </c>
      <c r="B300" s="246" t="s">
        <v>52</v>
      </c>
    </row>
    <row r="301" spans="1:2" ht="14.25">
      <c r="A301" s="242" t="s">
        <v>53</v>
      </c>
      <c r="B301" s="246" t="s">
        <v>54</v>
      </c>
    </row>
    <row r="302" spans="1:2" ht="14.25">
      <c r="A302" s="242" t="s">
        <v>55</v>
      </c>
      <c r="B302" s="246" t="s">
        <v>56</v>
      </c>
    </row>
    <row r="303" spans="1:2" ht="14.25">
      <c r="A303" s="242" t="s">
        <v>57</v>
      </c>
      <c r="B303" s="246" t="s">
        <v>58</v>
      </c>
    </row>
    <row r="304" spans="1:2" ht="14.25">
      <c r="A304" s="242" t="s">
        <v>59</v>
      </c>
      <c r="B304" s="246" t="s">
        <v>60</v>
      </c>
    </row>
    <row r="305" ht="14.25"/>
    <row r="306" ht="14.25"/>
    <row r="307" spans="1:2" ht="14.25">
      <c r="A307" s="207" t="s">
        <v>135</v>
      </c>
      <c r="B307" s="208" t="s">
        <v>136</v>
      </c>
    </row>
    <row r="308" ht="15.75">
      <c r="B308" s="239" t="s">
        <v>619</v>
      </c>
    </row>
    <row r="309" ht="18.75" thickBot="1">
      <c r="B309" s="239" t="s">
        <v>620</v>
      </c>
    </row>
    <row r="310" spans="1:2" ht="16.5">
      <c r="A310" s="247" t="s">
        <v>203</v>
      </c>
      <c r="B310" s="248" t="s">
        <v>61</v>
      </c>
    </row>
    <row r="311" spans="1:2" ht="16.5">
      <c r="A311" s="249" t="s">
        <v>204</v>
      </c>
      <c r="B311" s="250" t="s">
        <v>62</v>
      </c>
    </row>
    <row r="312" spans="1:2" ht="16.5">
      <c r="A312" s="249" t="s">
        <v>205</v>
      </c>
      <c r="B312" s="251" t="s">
        <v>63</v>
      </c>
    </row>
    <row r="313" spans="1:2" ht="16.5">
      <c r="A313" s="249" t="s">
        <v>206</v>
      </c>
      <c r="B313" s="251" t="s">
        <v>64</v>
      </c>
    </row>
    <row r="314" spans="1:2" ht="16.5">
      <c r="A314" s="249" t="s">
        <v>207</v>
      </c>
      <c r="B314" s="251" t="s">
        <v>65</v>
      </c>
    </row>
    <row r="315" spans="1:2" ht="16.5">
      <c r="A315" s="249" t="s">
        <v>208</v>
      </c>
      <c r="B315" s="251" t="s">
        <v>66</v>
      </c>
    </row>
    <row r="316" spans="1:2" ht="16.5">
      <c r="A316" s="249" t="s">
        <v>209</v>
      </c>
      <c r="B316" s="251" t="s">
        <v>67</v>
      </c>
    </row>
    <row r="317" spans="1:2" ht="16.5">
      <c r="A317" s="249" t="s">
        <v>210</v>
      </c>
      <c r="B317" s="251" t="s">
        <v>68</v>
      </c>
    </row>
    <row r="318" spans="1:2" ht="16.5">
      <c r="A318" s="249" t="s">
        <v>211</v>
      </c>
      <c r="B318" s="251" t="s">
        <v>69</v>
      </c>
    </row>
    <row r="319" spans="1:2" ht="16.5">
      <c r="A319" s="249" t="s">
        <v>212</v>
      </c>
      <c r="B319" s="251" t="s">
        <v>70</v>
      </c>
    </row>
    <row r="320" spans="1:2" ht="16.5">
      <c r="A320" s="249" t="s">
        <v>213</v>
      </c>
      <c r="B320" s="251" t="s">
        <v>71</v>
      </c>
    </row>
    <row r="321" spans="1:2" ht="16.5">
      <c r="A321" s="249" t="s">
        <v>214</v>
      </c>
      <c r="B321" s="252" t="s">
        <v>72</v>
      </c>
    </row>
    <row r="322" spans="1:2" ht="16.5">
      <c r="A322" s="249" t="s">
        <v>215</v>
      </c>
      <c r="B322" s="252" t="s">
        <v>73</v>
      </c>
    </row>
    <row r="323" spans="1:2" ht="16.5">
      <c r="A323" s="249" t="s">
        <v>216</v>
      </c>
      <c r="B323" s="251" t="s">
        <v>74</v>
      </c>
    </row>
    <row r="324" spans="1:2" ht="16.5">
      <c r="A324" s="249" t="s">
        <v>217</v>
      </c>
      <c r="B324" s="251" t="s">
        <v>75</v>
      </c>
    </row>
    <row r="325" spans="1:2" ht="16.5">
      <c r="A325" s="249" t="s">
        <v>218</v>
      </c>
      <c r="B325" s="251" t="s">
        <v>76</v>
      </c>
    </row>
    <row r="326" spans="1:2" ht="16.5">
      <c r="A326" s="249" t="s">
        <v>219</v>
      </c>
      <c r="B326" s="251" t="s">
        <v>191</v>
      </c>
    </row>
    <row r="327" spans="1:2" ht="16.5">
      <c r="A327" s="249" t="s">
        <v>220</v>
      </c>
      <c r="B327" s="251" t="s">
        <v>192</v>
      </c>
    </row>
    <row r="328" spans="1:2" ht="16.5">
      <c r="A328" s="249" t="s">
        <v>221</v>
      </c>
      <c r="B328" s="251" t="s">
        <v>77</v>
      </c>
    </row>
    <row r="329" spans="1:2" ht="16.5">
      <c r="A329" s="249" t="s">
        <v>222</v>
      </c>
      <c r="B329" s="251" t="s">
        <v>78</v>
      </c>
    </row>
    <row r="330" spans="1:2" ht="16.5">
      <c r="A330" s="249" t="s">
        <v>223</v>
      </c>
      <c r="B330" s="251" t="s">
        <v>193</v>
      </c>
    </row>
    <row r="331" spans="1:2" ht="16.5">
      <c r="A331" s="249" t="s">
        <v>224</v>
      </c>
      <c r="B331" s="251" t="s">
        <v>79</v>
      </c>
    </row>
    <row r="332" spans="1:2" ht="16.5">
      <c r="A332" s="249" t="s">
        <v>225</v>
      </c>
      <c r="B332" s="251" t="s">
        <v>80</v>
      </c>
    </row>
    <row r="333" spans="1:2" ht="32.25" customHeight="1">
      <c r="A333" s="253" t="s">
        <v>226</v>
      </c>
      <c r="B333" s="254" t="s">
        <v>1048</v>
      </c>
    </row>
    <row r="334" spans="1:2" ht="16.5">
      <c r="A334" s="255" t="s">
        <v>227</v>
      </c>
      <c r="B334" s="256" t="s">
        <v>1049</v>
      </c>
    </row>
    <row r="335" spans="1:2" ht="16.5">
      <c r="A335" s="255" t="s">
        <v>228</v>
      </c>
      <c r="B335" s="256" t="s">
        <v>1050</v>
      </c>
    </row>
    <row r="336" spans="1:2" ht="16.5">
      <c r="A336" s="255" t="s">
        <v>229</v>
      </c>
      <c r="B336" s="256" t="s">
        <v>194</v>
      </c>
    </row>
    <row r="337" spans="1:2" ht="16.5">
      <c r="A337" s="249" t="s">
        <v>230</v>
      </c>
      <c r="B337" s="251" t="s">
        <v>1051</v>
      </c>
    </row>
    <row r="338" spans="1:2" ht="16.5">
      <c r="A338" s="249" t="s">
        <v>231</v>
      </c>
      <c r="B338" s="251" t="s">
        <v>1052</v>
      </c>
    </row>
    <row r="339" spans="1:2" ht="16.5">
      <c r="A339" s="249" t="s">
        <v>232</v>
      </c>
      <c r="B339" s="251" t="s">
        <v>195</v>
      </c>
    </row>
    <row r="340" spans="1:2" ht="16.5">
      <c r="A340" s="249" t="s">
        <v>233</v>
      </c>
      <c r="B340" s="251" t="s">
        <v>1053</v>
      </c>
    </row>
    <row r="341" spans="1:2" ht="16.5">
      <c r="A341" s="249" t="s">
        <v>234</v>
      </c>
      <c r="B341" s="251" t="s">
        <v>1054</v>
      </c>
    </row>
    <row r="342" spans="1:2" ht="16.5">
      <c r="A342" s="249" t="s">
        <v>235</v>
      </c>
      <c r="B342" s="251" t="s">
        <v>1055</v>
      </c>
    </row>
    <row r="343" spans="1:2" ht="16.5">
      <c r="A343" s="249" t="s">
        <v>236</v>
      </c>
      <c r="B343" s="256" t="s">
        <v>1056</v>
      </c>
    </row>
    <row r="344" spans="1:2" ht="16.5">
      <c r="A344" s="249" t="s">
        <v>237</v>
      </c>
      <c r="B344" s="256" t="s">
        <v>1064</v>
      </c>
    </row>
    <row r="345" spans="1:2" ht="16.5">
      <c r="A345" s="249" t="s">
        <v>238</v>
      </c>
      <c r="B345" s="256" t="s">
        <v>196</v>
      </c>
    </row>
    <row r="346" spans="1:2" ht="16.5">
      <c r="A346" s="249" t="s">
        <v>239</v>
      </c>
      <c r="B346" s="251" t="s">
        <v>1065</v>
      </c>
    </row>
    <row r="347" spans="1:2" ht="16.5">
      <c r="A347" s="249" t="s">
        <v>240</v>
      </c>
      <c r="B347" s="251" t="s">
        <v>1066</v>
      </c>
    </row>
    <row r="348" spans="1:2" ht="16.5">
      <c r="A348" s="249" t="s">
        <v>241</v>
      </c>
      <c r="B348" s="256" t="s">
        <v>1067</v>
      </c>
    </row>
    <row r="349" spans="1:2" ht="16.5">
      <c r="A349" s="249" t="s">
        <v>242</v>
      </c>
      <c r="B349" s="251" t="s">
        <v>1068</v>
      </c>
    </row>
    <row r="350" spans="1:2" ht="16.5">
      <c r="A350" s="249" t="s">
        <v>243</v>
      </c>
      <c r="B350" s="251" t="s">
        <v>1069</v>
      </c>
    </row>
    <row r="351" spans="1:2" ht="16.5">
      <c r="A351" s="249" t="s">
        <v>244</v>
      </c>
      <c r="B351" s="251" t="s">
        <v>1070</v>
      </c>
    </row>
    <row r="352" spans="1:2" ht="16.5">
      <c r="A352" s="249" t="s">
        <v>245</v>
      </c>
      <c r="B352" s="251" t="s">
        <v>1071</v>
      </c>
    </row>
    <row r="353" spans="1:2" ht="16.5">
      <c r="A353" s="249" t="s">
        <v>246</v>
      </c>
      <c r="B353" s="251" t="s">
        <v>197</v>
      </c>
    </row>
    <row r="354" spans="1:2" ht="16.5">
      <c r="A354" s="249" t="s">
        <v>247</v>
      </c>
      <c r="B354" s="251" t="s">
        <v>1358</v>
      </c>
    </row>
    <row r="355" spans="1:2" ht="16.5">
      <c r="A355" s="249" t="s">
        <v>248</v>
      </c>
      <c r="B355" s="251" t="s">
        <v>1359</v>
      </c>
    </row>
    <row r="356" spans="1:2" ht="16.5">
      <c r="A356" s="257" t="s">
        <v>249</v>
      </c>
      <c r="B356" s="258" t="s">
        <v>1360</v>
      </c>
    </row>
    <row r="357" spans="1:2" ht="16.5">
      <c r="A357" s="259" t="s">
        <v>250</v>
      </c>
      <c r="B357" s="260" t="s">
        <v>1361</v>
      </c>
    </row>
    <row r="358" spans="1:2" ht="16.5">
      <c r="A358" s="259" t="s">
        <v>251</v>
      </c>
      <c r="B358" s="260" t="s">
        <v>1362</v>
      </c>
    </row>
    <row r="359" spans="1:2" ht="16.5">
      <c r="A359" s="259" t="s">
        <v>252</v>
      </c>
      <c r="B359" s="260" t="s">
        <v>1363</v>
      </c>
    </row>
    <row r="360" spans="1:2" ht="17.25" thickBot="1">
      <c r="A360" s="261" t="s">
        <v>253</v>
      </c>
      <c r="B360" s="262" t="s">
        <v>1364</v>
      </c>
    </row>
    <row r="361" spans="1:256" ht="18">
      <c r="A361" s="308"/>
      <c r="B361" s="263" t="s">
        <v>621</v>
      </c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4"/>
      <c r="W361" s="264"/>
      <c r="X361" s="264"/>
      <c r="Y361" s="264"/>
      <c r="Z361" s="264"/>
      <c r="AA361" s="264"/>
      <c r="AB361" s="264"/>
      <c r="AC361" s="264"/>
      <c r="AD361" s="264"/>
      <c r="AE361" s="264"/>
      <c r="AF361" s="264"/>
      <c r="AG361" s="264"/>
      <c r="AH361" s="264"/>
      <c r="AI361" s="264"/>
      <c r="AJ361" s="264"/>
      <c r="AK361" s="264"/>
      <c r="AL361" s="264"/>
      <c r="AM361" s="264"/>
      <c r="AN361" s="264"/>
      <c r="AO361" s="264"/>
      <c r="AP361" s="264"/>
      <c r="AQ361" s="264"/>
      <c r="AR361" s="264"/>
      <c r="AS361" s="264"/>
      <c r="AT361" s="264"/>
      <c r="AU361" s="264"/>
      <c r="AV361" s="264"/>
      <c r="AW361" s="264"/>
      <c r="AX361" s="264"/>
      <c r="AY361" s="264"/>
      <c r="AZ361" s="264"/>
      <c r="BA361" s="264"/>
      <c r="BB361" s="264"/>
      <c r="BC361" s="264"/>
      <c r="BD361" s="264"/>
      <c r="BE361" s="264"/>
      <c r="BF361" s="264"/>
      <c r="BG361" s="264"/>
      <c r="BH361" s="264"/>
      <c r="BI361" s="264"/>
      <c r="BJ361" s="264"/>
      <c r="BK361" s="264"/>
      <c r="BL361" s="264"/>
      <c r="BM361" s="264"/>
      <c r="BN361" s="264"/>
      <c r="BO361" s="264"/>
      <c r="BP361" s="264"/>
      <c r="BQ361" s="264"/>
      <c r="BR361" s="264"/>
      <c r="BS361" s="264"/>
      <c r="BT361" s="264"/>
      <c r="BU361" s="264"/>
      <c r="BV361" s="264"/>
      <c r="BW361" s="264"/>
      <c r="BX361" s="264"/>
      <c r="BY361" s="264"/>
      <c r="BZ361" s="264"/>
      <c r="CA361" s="264"/>
      <c r="CB361" s="264"/>
      <c r="CC361" s="264"/>
      <c r="CD361" s="264"/>
      <c r="CE361" s="264"/>
      <c r="CF361" s="264"/>
      <c r="CG361" s="264"/>
      <c r="CH361" s="264"/>
      <c r="CI361" s="264"/>
      <c r="CJ361" s="264"/>
      <c r="CK361" s="264"/>
      <c r="CL361" s="264"/>
      <c r="CM361" s="264"/>
      <c r="CN361" s="264"/>
      <c r="CO361" s="264"/>
      <c r="CP361" s="264"/>
      <c r="CQ361" s="264"/>
      <c r="CR361" s="264"/>
      <c r="CS361" s="264"/>
      <c r="CT361" s="264"/>
      <c r="CU361" s="264"/>
      <c r="CV361" s="264"/>
      <c r="CW361" s="264"/>
      <c r="CX361" s="264"/>
      <c r="CY361" s="264"/>
      <c r="CZ361" s="264"/>
      <c r="DA361" s="264"/>
      <c r="DB361" s="264"/>
      <c r="DC361" s="264"/>
      <c r="DD361" s="264"/>
      <c r="DE361" s="264"/>
      <c r="DF361" s="264"/>
      <c r="DG361" s="264"/>
      <c r="DH361" s="264"/>
      <c r="DI361" s="264"/>
      <c r="DJ361" s="264"/>
      <c r="DK361" s="264"/>
      <c r="DL361" s="264"/>
      <c r="DM361" s="264"/>
      <c r="DN361" s="264"/>
      <c r="DO361" s="264"/>
      <c r="DP361" s="264"/>
      <c r="DQ361" s="264"/>
      <c r="DR361" s="264"/>
      <c r="DS361" s="264"/>
      <c r="DT361" s="264"/>
      <c r="DU361" s="264"/>
      <c r="DV361" s="264"/>
      <c r="DW361" s="264"/>
      <c r="DX361" s="264"/>
      <c r="DY361" s="264"/>
      <c r="DZ361" s="264"/>
      <c r="EA361" s="264"/>
      <c r="EB361" s="264"/>
      <c r="EC361" s="264"/>
      <c r="ED361" s="264"/>
      <c r="EE361" s="264"/>
      <c r="EF361" s="264"/>
      <c r="EG361" s="264"/>
      <c r="EH361" s="264"/>
      <c r="EI361" s="264"/>
      <c r="EJ361" s="264"/>
      <c r="EK361" s="264"/>
      <c r="EL361" s="264"/>
      <c r="EM361" s="264"/>
      <c r="EN361" s="264"/>
      <c r="EO361" s="264"/>
      <c r="EP361" s="264"/>
      <c r="EQ361" s="264"/>
      <c r="ER361" s="264"/>
      <c r="ES361" s="264"/>
      <c r="ET361" s="264"/>
      <c r="EU361" s="264"/>
      <c r="EV361" s="264"/>
      <c r="EW361" s="264"/>
      <c r="EX361" s="264"/>
      <c r="EY361" s="264"/>
      <c r="EZ361" s="264"/>
      <c r="FA361" s="264"/>
      <c r="FB361" s="264"/>
      <c r="FC361" s="264"/>
      <c r="FD361" s="264"/>
      <c r="FE361" s="264"/>
      <c r="FF361" s="264"/>
      <c r="FG361" s="264"/>
      <c r="FH361" s="264"/>
      <c r="FI361" s="264"/>
      <c r="FJ361" s="264"/>
      <c r="FK361" s="264"/>
      <c r="FL361" s="264"/>
      <c r="FM361" s="264"/>
      <c r="FN361" s="264"/>
      <c r="FO361" s="264"/>
      <c r="FP361" s="264"/>
      <c r="FQ361" s="264"/>
      <c r="FR361" s="264"/>
      <c r="FS361" s="264"/>
      <c r="FT361" s="264"/>
      <c r="FU361" s="264"/>
      <c r="FV361" s="264"/>
      <c r="FW361" s="264"/>
      <c r="FX361" s="264"/>
      <c r="FY361" s="264"/>
      <c r="FZ361" s="264"/>
      <c r="GA361" s="264"/>
      <c r="GB361" s="264"/>
      <c r="GC361" s="264"/>
      <c r="GD361" s="264"/>
      <c r="GE361" s="264"/>
      <c r="GF361" s="264"/>
      <c r="GG361" s="264"/>
      <c r="GH361" s="264"/>
      <c r="GI361" s="264"/>
      <c r="GJ361" s="264"/>
      <c r="GK361" s="264"/>
      <c r="GL361" s="264"/>
      <c r="GM361" s="264"/>
      <c r="GN361" s="264"/>
      <c r="GO361" s="264"/>
      <c r="GP361" s="264"/>
      <c r="GQ361" s="264"/>
      <c r="GR361" s="264"/>
      <c r="GS361" s="264"/>
      <c r="GT361" s="264"/>
      <c r="GU361" s="264"/>
      <c r="GV361" s="264"/>
      <c r="GW361" s="264"/>
      <c r="GX361" s="264"/>
      <c r="GY361" s="264"/>
      <c r="GZ361" s="264"/>
      <c r="HA361" s="264"/>
      <c r="HB361" s="264"/>
      <c r="HC361" s="264"/>
      <c r="HD361" s="264"/>
      <c r="HE361" s="264"/>
      <c r="HF361" s="264"/>
      <c r="HG361" s="264"/>
      <c r="HH361" s="264"/>
      <c r="HI361" s="264"/>
      <c r="HJ361" s="264"/>
      <c r="HK361" s="264"/>
      <c r="HL361" s="264"/>
      <c r="HM361" s="264"/>
      <c r="HN361" s="264"/>
      <c r="HO361" s="264"/>
      <c r="HP361" s="264"/>
      <c r="HQ361" s="264"/>
      <c r="HR361" s="264"/>
      <c r="HS361" s="264"/>
      <c r="HT361" s="264"/>
      <c r="HU361" s="264"/>
      <c r="HV361" s="264"/>
      <c r="HW361" s="264"/>
      <c r="HX361" s="264"/>
      <c r="HY361" s="264"/>
      <c r="HZ361" s="264"/>
      <c r="IA361" s="264"/>
      <c r="IB361" s="264"/>
      <c r="IC361" s="264"/>
      <c r="ID361" s="264"/>
      <c r="IE361" s="264"/>
      <c r="IF361" s="264"/>
      <c r="IG361" s="264"/>
      <c r="IH361" s="264"/>
      <c r="II361" s="264"/>
      <c r="IJ361" s="264"/>
      <c r="IK361" s="264"/>
      <c r="IL361" s="264"/>
      <c r="IM361" s="264"/>
      <c r="IN361" s="264"/>
      <c r="IO361" s="264"/>
      <c r="IP361" s="264"/>
      <c r="IQ361" s="264"/>
      <c r="IR361" s="264"/>
      <c r="IS361" s="264"/>
      <c r="IT361" s="264"/>
      <c r="IU361" s="264"/>
      <c r="IV361" s="264"/>
    </row>
    <row r="362" spans="1:2" ht="18">
      <c r="A362" s="309"/>
      <c r="B362" s="266" t="s">
        <v>675</v>
      </c>
    </row>
    <row r="363" spans="1:2" ht="18">
      <c r="A363" s="309"/>
      <c r="B363" s="267" t="s">
        <v>676</v>
      </c>
    </row>
    <row r="364" spans="1:2" ht="18">
      <c r="A364" s="269" t="s">
        <v>254</v>
      </c>
      <c r="B364" s="268" t="s">
        <v>677</v>
      </c>
    </row>
    <row r="365" spans="1:2" ht="18">
      <c r="A365" s="269" t="s">
        <v>255</v>
      </c>
      <c r="B365" s="270" t="s">
        <v>678</v>
      </c>
    </row>
    <row r="366" spans="1:2" ht="18">
      <c r="A366" s="269" t="s">
        <v>256</v>
      </c>
      <c r="B366" s="271" t="s">
        <v>679</v>
      </c>
    </row>
    <row r="367" spans="1:2" ht="18">
      <c r="A367" s="269" t="s">
        <v>257</v>
      </c>
      <c r="B367" s="271" t="s">
        <v>680</v>
      </c>
    </row>
    <row r="368" spans="1:2" ht="18">
      <c r="A368" s="269" t="s">
        <v>258</v>
      </c>
      <c r="B368" s="271" t="s">
        <v>681</v>
      </c>
    </row>
    <row r="369" spans="1:2" ht="18">
      <c r="A369" s="269" t="s">
        <v>259</v>
      </c>
      <c r="B369" s="271" t="s">
        <v>682</v>
      </c>
    </row>
    <row r="370" spans="1:2" ht="18">
      <c r="A370" s="269" t="s">
        <v>260</v>
      </c>
      <c r="B370" s="271" t="s">
        <v>683</v>
      </c>
    </row>
    <row r="371" spans="1:2" ht="18">
      <c r="A371" s="269" t="s">
        <v>261</v>
      </c>
      <c r="B371" s="272" t="s">
        <v>684</v>
      </c>
    </row>
    <row r="372" spans="1:2" ht="18">
      <c r="A372" s="269" t="s">
        <v>262</v>
      </c>
      <c r="B372" s="272" t="s">
        <v>685</v>
      </c>
    </row>
    <row r="373" spans="1:2" ht="18">
      <c r="A373" s="269" t="s">
        <v>263</v>
      </c>
      <c r="B373" s="272" t="s">
        <v>686</v>
      </c>
    </row>
    <row r="374" spans="1:2" ht="18">
      <c r="A374" s="269" t="s">
        <v>264</v>
      </c>
      <c r="B374" s="272" t="s">
        <v>687</v>
      </c>
    </row>
    <row r="375" spans="1:2" ht="18">
      <c r="A375" s="269" t="s">
        <v>265</v>
      </c>
      <c r="B375" s="273" t="s">
        <v>688</v>
      </c>
    </row>
    <row r="376" spans="1:2" ht="18">
      <c r="A376" s="269" t="s">
        <v>266</v>
      </c>
      <c r="B376" s="273" t="s">
        <v>689</v>
      </c>
    </row>
    <row r="377" spans="1:2" ht="18">
      <c r="A377" s="269" t="s">
        <v>267</v>
      </c>
      <c r="B377" s="272" t="s">
        <v>690</v>
      </c>
    </row>
    <row r="378" spans="1:5" ht="18">
      <c r="A378" s="269" t="s">
        <v>268</v>
      </c>
      <c r="B378" s="272" t="s">
        <v>691</v>
      </c>
      <c r="C378" s="274" t="s">
        <v>1105</v>
      </c>
      <c r="E378" s="275"/>
    </row>
    <row r="379" spans="1:5" ht="18">
      <c r="A379" s="269" t="s">
        <v>269</v>
      </c>
      <c r="B379" s="271" t="s">
        <v>692</v>
      </c>
      <c r="C379" s="274" t="s">
        <v>1105</v>
      </c>
      <c r="E379" s="275"/>
    </row>
    <row r="380" spans="1:5" ht="18">
      <c r="A380" s="269" t="s">
        <v>270</v>
      </c>
      <c r="B380" s="272" t="s">
        <v>693</v>
      </c>
      <c r="C380" s="274" t="s">
        <v>1105</v>
      </c>
      <c r="E380" s="275"/>
    </row>
    <row r="381" spans="1:5" ht="18">
      <c r="A381" s="269" t="s">
        <v>271</v>
      </c>
      <c r="B381" s="272" t="s">
        <v>694</v>
      </c>
      <c r="C381" s="274" t="s">
        <v>1105</v>
      </c>
      <c r="E381" s="275"/>
    </row>
    <row r="382" spans="1:5" ht="18">
      <c r="A382" s="269" t="s">
        <v>272</v>
      </c>
      <c r="B382" s="272" t="s">
        <v>695</v>
      </c>
      <c r="C382" s="274" t="s">
        <v>1105</v>
      </c>
      <c r="E382" s="275"/>
    </row>
    <row r="383" spans="1:5" ht="18">
      <c r="A383" s="269" t="s">
        <v>273</v>
      </c>
      <c r="B383" s="272" t="s">
        <v>696</v>
      </c>
      <c r="C383" s="274" t="s">
        <v>1105</v>
      </c>
      <c r="E383" s="275"/>
    </row>
    <row r="384" spans="1:5" ht="18">
      <c r="A384" s="269" t="s">
        <v>274</v>
      </c>
      <c r="B384" s="272" t="s">
        <v>697</v>
      </c>
      <c r="C384" s="274" t="s">
        <v>1105</v>
      </c>
      <c r="E384" s="275"/>
    </row>
    <row r="385" spans="1:5" ht="18">
      <c r="A385" s="269" t="s">
        <v>275</v>
      </c>
      <c r="B385" s="272" t="s">
        <v>698</v>
      </c>
      <c r="C385" s="274" t="s">
        <v>1105</v>
      </c>
      <c r="E385" s="275"/>
    </row>
    <row r="386" spans="1:5" ht="18">
      <c r="A386" s="269" t="s">
        <v>276</v>
      </c>
      <c r="B386" s="272" t="s">
        <v>699</v>
      </c>
      <c r="C386" s="274" t="s">
        <v>1105</v>
      </c>
      <c r="E386" s="275"/>
    </row>
    <row r="387" spans="1:5" ht="18">
      <c r="A387" s="269" t="s">
        <v>277</v>
      </c>
      <c r="B387" s="271" t="s">
        <v>700</v>
      </c>
      <c r="C387" s="274" t="s">
        <v>1105</v>
      </c>
      <c r="E387" s="275"/>
    </row>
    <row r="388" spans="1:5" ht="18">
      <c r="A388" s="269" t="s">
        <v>278</v>
      </c>
      <c r="B388" s="272" t="s">
        <v>701</v>
      </c>
      <c r="C388" s="274" t="s">
        <v>1105</v>
      </c>
      <c r="E388" s="275"/>
    </row>
    <row r="389" spans="1:5" ht="18">
      <c r="A389" s="269" t="s">
        <v>279</v>
      </c>
      <c r="B389" s="271" t="s">
        <v>702</v>
      </c>
      <c r="C389" s="274" t="s">
        <v>1105</v>
      </c>
      <c r="E389" s="275"/>
    </row>
    <row r="390" spans="1:5" ht="18">
      <c r="A390" s="269" t="s">
        <v>280</v>
      </c>
      <c r="B390" s="271" t="s">
        <v>703</v>
      </c>
      <c r="C390" s="274" t="s">
        <v>1105</v>
      </c>
      <c r="E390" s="275"/>
    </row>
    <row r="391" spans="1:5" ht="18">
      <c r="A391" s="269" t="s">
        <v>281</v>
      </c>
      <c r="B391" s="271" t="s">
        <v>704</v>
      </c>
      <c r="C391" s="274" t="s">
        <v>1105</v>
      </c>
      <c r="E391" s="275"/>
    </row>
    <row r="392" spans="1:5" ht="18">
      <c r="A392" s="269" t="s">
        <v>282</v>
      </c>
      <c r="B392" s="271" t="s">
        <v>705</v>
      </c>
      <c r="C392" s="274" t="s">
        <v>1105</v>
      </c>
      <c r="E392" s="275"/>
    </row>
    <row r="393" spans="1:5" ht="18">
      <c r="A393" s="269" t="s">
        <v>283</v>
      </c>
      <c r="B393" s="271" t="s">
        <v>706</v>
      </c>
      <c r="C393" s="274" t="s">
        <v>1105</v>
      </c>
      <c r="E393" s="275"/>
    </row>
    <row r="394" spans="1:5" ht="18">
      <c r="A394" s="269" t="s">
        <v>284</v>
      </c>
      <c r="B394" s="271" t="s">
        <v>707</v>
      </c>
      <c r="C394" s="274" t="s">
        <v>1105</v>
      </c>
      <c r="E394" s="275"/>
    </row>
    <row r="395" spans="1:5" ht="18">
      <c r="A395" s="269" t="s">
        <v>285</v>
      </c>
      <c r="B395" s="271" t="s">
        <v>708</v>
      </c>
      <c r="C395" s="274" t="s">
        <v>1105</v>
      </c>
      <c r="E395" s="275"/>
    </row>
    <row r="396" spans="1:5" ht="18">
      <c r="A396" s="269" t="s">
        <v>286</v>
      </c>
      <c r="B396" s="271" t="s">
        <v>709</v>
      </c>
      <c r="C396" s="274" t="s">
        <v>1105</v>
      </c>
      <c r="E396" s="275"/>
    </row>
    <row r="397" spans="1:5" ht="18">
      <c r="A397" s="269" t="s">
        <v>287</v>
      </c>
      <c r="B397" s="276" t="s">
        <v>710</v>
      </c>
      <c r="C397" s="274" t="s">
        <v>1105</v>
      </c>
      <c r="E397" s="275"/>
    </row>
    <row r="398" spans="1:5" ht="18">
      <c r="A398" s="269" t="s">
        <v>288</v>
      </c>
      <c r="B398" s="277" t="s">
        <v>198</v>
      </c>
      <c r="C398" s="274" t="s">
        <v>1105</v>
      </c>
      <c r="E398" s="275"/>
    </row>
    <row r="399" spans="1:5" ht="18">
      <c r="A399" s="310" t="s">
        <v>289</v>
      </c>
      <c r="B399" s="278" t="s">
        <v>711</v>
      </c>
      <c r="C399" s="274" t="s">
        <v>1105</v>
      </c>
      <c r="E399" s="275"/>
    </row>
    <row r="400" spans="1:5" ht="18">
      <c r="A400" s="309" t="s">
        <v>1105</v>
      </c>
      <c r="B400" s="279" t="s">
        <v>712</v>
      </c>
      <c r="C400" s="274" t="s">
        <v>1105</v>
      </c>
      <c r="E400" s="275"/>
    </row>
    <row r="401" spans="1:5" ht="18">
      <c r="A401" s="284" t="s">
        <v>290</v>
      </c>
      <c r="B401" s="280" t="s">
        <v>713</v>
      </c>
      <c r="C401" s="274" t="s">
        <v>1105</v>
      </c>
      <c r="E401" s="275"/>
    </row>
    <row r="402" spans="1:5" ht="18">
      <c r="A402" s="269" t="s">
        <v>291</v>
      </c>
      <c r="B402" s="256" t="s">
        <v>714</v>
      </c>
      <c r="C402" s="274" t="s">
        <v>1105</v>
      </c>
      <c r="E402" s="275"/>
    </row>
    <row r="403" spans="1:5" ht="18">
      <c r="A403" s="311" t="s">
        <v>292</v>
      </c>
      <c r="B403" s="281" t="s">
        <v>715</v>
      </c>
      <c r="C403" s="274" t="s">
        <v>1105</v>
      </c>
      <c r="E403" s="275"/>
    </row>
    <row r="404" spans="1:5" ht="18">
      <c r="A404" s="265" t="s">
        <v>1105</v>
      </c>
      <c r="B404" s="282" t="s">
        <v>716</v>
      </c>
      <c r="C404" s="274" t="s">
        <v>1105</v>
      </c>
      <c r="E404" s="275"/>
    </row>
    <row r="405" spans="1:5" ht="16.5">
      <c r="A405" s="249" t="s">
        <v>243</v>
      </c>
      <c r="B405" s="251" t="s">
        <v>1069</v>
      </c>
      <c r="C405" s="274" t="s">
        <v>1105</v>
      </c>
      <c r="E405" s="275"/>
    </row>
    <row r="406" spans="1:5" ht="16.5">
      <c r="A406" s="249" t="s">
        <v>244</v>
      </c>
      <c r="B406" s="251" t="s">
        <v>1070</v>
      </c>
      <c r="C406" s="274" t="s">
        <v>1105</v>
      </c>
      <c r="E406" s="275"/>
    </row>
    <row r="407" spans="1:5" ht="16.5">
      <c r="A407" s="312" t="s">
        <v>245</v>
      </c>
      <c r="B407" s="283" t="s">
        <v>1071</v>
      </c>
      <c r="C407" s="274" t="s">
        <v>1105</v>
      </c>
      <c r="E407" s="275"/>
    </row>
    <row r="408" spans="1:5" ht="18">
      <c r="A408" s="309" t="s">
        <v>1105</v>
      </c>
      <c r="B408" s="282" t="s">
        <v>717</v>
      </c>
      <c r="C408" s="274" t="s">
        <v>1105</v>
      </c>
      <c r="E408" s="275"/>
    </row>
    <row r="409" spans="1:5" ht="18">
      <c r="A409" s="284" t="s">
        <v>293</v>
      </c>
      <c r="B409" s="280" t="s">
        <v>199</v>
      </c>
      <c r="C409" s="274" t="s">
        <v>1105</v>
      </c>
      <c r="E409" s="275"/>
    </row>
    <row r="410" spans="1:5" ht="18">
      <c r="A410" s="284" t="s">
        <v>294</v>
      </c>
      <c r="B410" s="280" t="s">
        <v>200</v>
      </c>
      <c r="C410" s="274" t="s">
        <v>1105</v>
      </c>
      <c r="E410" s="275"/>
    </row>
    <row r="411" spans="1:5" ht="18">
      <c r="A411" s="284" t="s">
        <v>295</v>
      </c>
      <c r="B411" s="280" t="s">
        <v>1106</v>
      </c>
      <c r="C411" s="274" t="s">
        <v>1105</v>
      </c>
      <c r="E411" s="275"/>
    </row>
    <row r="412" spans="1:5" ht="18.75" thickBot="1">
      <c r="A412" s="313" t="s">
        <v>296</v>
      </c>
      <c r="B412" s="285" t="s">
        <v>1107</v>
      </c>
      <c r="C412" s="274" t="s">
        <v>1105</v>
      </c>
      <c r="E412" s="275"/>
    </row>
    <row r="413" spans="1:5" ht="17.25" thickBot="1">
      <c r="A413" s="314" t="s">
        <v>297</v>
      </c>
      <c r="B413" s="285" t="s">
        <v>201</v>
      </c>
      <c r="C413" s="274" t="s">
        <v>1105</v>
      </c>
      <c r="E413" s="275"/>
    </row>
    <row r="414" spans="1:5" ht="16.5">
      <c r="A414" s="314" t="s">
        <v>298</v>
      </c>
      <c r="B414" s="286" t="s">
        <v>101</v>
      </c>
      <c r="C414" s="274" t="s">
        <v>1105</v>
      </c>
      <c r="E414" s="275"/>
    </row>
    <row r="415" spans="1:5" ht="16.5">
      <c r="A415" s="249" t="s">
        <v>299</v>
      </c>
      <c r="B415" s="251" t="s">
        <v>102</v>
      </c>
      <c r="C415" s="274" t="s">
        <v>1105</v>
      </c>
      <c r="E415" s="275"/>
    </row>
    <row r="416" spans="1:5" ht="18.75" thickBot="1">
      <c r="A416" s="315" t="s">
        <v>300</v>
      </c>
      <c r="B416" s="287" t="s">
        <v>103</v>
      </c>
      <c r="C416" s="274" t="s">
        <v>1105</v>
      </c>
      <c r="E416" s="275"/>
    </row>
    <row r="417" spans="1:5" ht="16.5">
      <c r="A417" s="247" t="s">
        <v>301</v>
      </c>
      <c r="B417" s="288" t="s">
        <v>104</v>
      </c>
      <c r="C417" s="274" t="s">
        <v>1105</v>
      </c>
      <c r="E417" s="275"/>
    </row>
    <row r="418" spans="1:5" ht="16.5">
      <c r="A418" s="316" t="s">
        <v>302</v>
      </c>
      <c r="B418" s="251" t="s">
        <v>105</v>
      </c>
      <c r="C418" s="274" t="s">
        <v>1105</v>
      </c>
      <c r="E418" s="275"/>
    </row>
    <row r="419" spans="1:5" ht="16.5">
      <c r="A419" s="249" t="s">
        <v>303</v>
      </c>
      <c r="B419" s="289" t="s">
        <v>1180</v>
      </c>
      <c r="C419" s="274" t="s">
        <v>1105</v>
      </c>
      <c r="E419" s="275"/>
    </row>
    <row r="420" spans="1:5" ht="17.25" thickBot="1">
      <c r="A420" s="261" t="s">
        <v>304</v>
      </c>
      <c r="B420" s="290" t="s">
        <v>1181</v>
      </c>
      <c r="C420" s="274" t="s">
        <v>1105</v>
      </c>
      <c r="E420" s="275"/>
    </row>
    <row r="421" spans="1:5" ht="18">
      <c r="A421" s="269" t="s">
        <v>305</v>
      </c>
      <c r="B421" s="291" t="s">
        <v>718</v>
      </c>
      <c r="C421" s="274" t="s">
        <v>1105</v>
      </c>
      <c r="E421" s="275"/>
    </row>
    <row r="422" spans="1:5" ht="18">
      <c r="A422" s="269" t="s">
        <v>306</v>
      </c>
      <c r="B422" s="292" t="s">
        <v>719</v>
      </c>
      <c r="C422" s="274" t="s">
        <v>1105</v>
      </c>
      <c r="E422" s="275"/>
    </row>
    <row r="423" spans="1:5" ht="18">
      <c r="A423" s="269" t="s">
        <v>307</v>
      </c>
      <c r="B423" s="293" t="s">
        <v>720</v>
      </c>
      <c r="C423" s="274" t="s">
        <v>1105</v>
      </c>
      <c r="E423" s="275"/>
    </row>
    <row r="424" spans="1:5" ht="18">
      <c r="A424" s="269" t="s">
        <v>308</v>
      </c>
      <c r="B424" s="292" t="s">
        <v>721</v>
      </c>
      <c r="C424" s="274" t="s">
        <v>1105</v>
      </c>
      <c r="E424" s="275"/>
    </row>
    <row r="425" spans="1:5" ht="18">
      <c r="A425" s="269" t="s">
        <v>309</v>
      </c>
      <c r="B425" s="292" t="s">
        <v>722</v>
      </c>
      <c r="C425" s="274" t="s">
        <v>1105</v>
      </c>
      <c r="E425" s="275"/>
    </row>
    <row r="426" spans="1:5" ht="18">
      <c r="A426" s="269" t="s">
        <v>310</v>
      </c>
      <c r="B426" s="294" t="s">
        <v>723</v>
      </c>
      <c r="C426" s="274" t="s">
        <v>1105</v>
      </c>
      <c r="E426" s="275"/>
    </row>
    <row r="427" spans="1:5" ht="18">
      <c r="A427" s="269" t="s">
        <v>311</v>
      </c>
      <c r="B427" s="294" t="s">
        <v>724</v>
      </c>
      <c r="C427" s="274" t="s">
        <v>1105</v>
      </c>
      <c r="E427" s="275"/>
    </row>
    <row r="428" spans="1:5" ht="18">
      <c r="A428" s="269" t="s">
        <v>312</v>
      </c>
      <c r="B428" s="294" t="s">
        <v>725</v>
      </c>
      <c r="C428" s="274" t="s">
        <v>1105</v>
      </c>
      <c r="E428" s="275"/>
    </row>
    <row r="429" spans="1:5" ht="18">
      <c r="A429" s="269" t="s">
        <v>313</v>
      </c>
      <c r="B429" s="294" t="s">
        <v>726</v>
      </c>
      <c r="C429" s="274" t="s">
        <v>1105</v>
      </c>
      <c r="E429" s="275"/>
    </row>
    <row r="430" spans="1:5" ht="18">
      <c r="A430" s="269" t="s">
        <v>314</v>
      </c>
      <c r="B430" s="294" t="s">
        <v>727</v>
      </c>
      <c r="C430" s="274" t="s">
        <v>1105</v>
      </c>
      <c r="E430" s="275"/>
    </row>
    <row r="431" spans="1:5" ht="18">
      <c r="A431" s="269" t="s">
        <v>315</v>
      </c>
      <c r="B431" s="292" t="s">
        <v>728</v>
      </c>
      <c r="C431" s="274" t="s">
        <v>1105</v>
      </c>
      <c r="E431" s="275"/>
    </row>
    <row r="432" spans="1:5" ht="18">
      <c r="A432" s="269" t="s">
        <v>316</v>
      </c>
      <c r="B432" s="292" t="s">
        <v>729</v>
      </c>
      <c r="C432" s="274" t="s">
        <v>1105</v>
      </c>
      <c r="E432" s="275"/>
    </row>
    <row r="433" spans="1:5" ht="18">
      <c r="A433" s="269" t="s">
        <v>317</v>
      </c>
      <c r="B433" s="292" t="s">
        <v>730</v>
      </c>
      <c r="C433" s="274" t="s">
        <v>1105</v>
      </c>
      <c r="E433" s="275"/>
    </row>
    <row r="434" spans="1:5" ht="18.75" thickBot="1">
      <c r="A434" s="269" t="s">
        <v>318</v>
      </c>
      <c r="B434" s="295" t="s">
        <v>731</v>
      </c>
      <c r="C434" s="274" t="s">
        <v>1105</v>
      </c>
      <c r="E434" s="275"/>
    </row>
    <row r="435" spans="1:5" ht="18">
      <c r="A435" s="269" t="s">
        <v>319</v>
      </c>
      <c r="B435" s="291" t="s">
        <v>732</v>
      </c>
      <c r="C435" s="274" t="s">
        <v>1105</v>
      </c>
      <c r="E435" s="275"/>
    </row>
    <row r="436" spans="1:5" ht="18">
      <c r="A436" s="269" t="s">
        <v>320</v>
      </c>
      <c r="B436" s="293" t="s">
        <v>733</v>
      </c>
      <c r="C436" s="274" t="s">
        <v>1105</v>
      </c>
      <c r="E436" s="275"/>
    </row>
    <row r="437" spans="1:5" ht="18">
      <c r="A437" s="269" t="s">
        <v>321</v>
      </c>
      <c r="B437" s="292" t="s">
        <v>734</v>
      </c>
      <c r="C437" s="274" t="s">
        <v>1105</v>
      </c>
      <c r="E437" s="275"/>
    </row>
    <row r="438" spans="1:5" ht="18">
      <c r="A438" s="269" t="s">
        <v>322</v>
      </c>
      <c r="B438" s="292" t="s">
        <v>735</v>
      </c>
      <c r="C438" s="274" t="s">
        <v>1105</v>
      </c>
      <c r="E438" s="275"/>
    </row>
    <row r="439" spans="1:5" ht="18">
      <c r="A439" s="269" t="s">
        <v>323</v>
      </c>
      <c r="B439" s="292" t="s">
        <v>736</v>
      </c>
      <c r="C439" s="274" t="s">
        <v>1105</v>
      </c>
      <c r="E439" s="275"/>
    </row>
    <row r="440" spans="1:5" ht="18">
      <c r="A440" s="269" t="s">
        <v>324</v>
      </c>
      <c r="B440" s="292" t="s">
        <v>737</v>
      </c>
      <c r="C440" s="274" t="s">
        <v>1105</v>
      </c>
      <c r="E440" s="275"/>
    </row>
    <row r="441" spans="1:5" ht="18">
      <c r="A441" s="269" t="s">
        <v>325</v>
      </c>
      <c r="B441" s="292" t="s">
        <v>738</v>
      </c>
      <c r="C441" s="274" t="s">
        <v>1105</v>
      </c>
      <c r="E441" s="275"/>
    </row>
    <row r="442" spans="1:5" ht="18">
      <c r="A442" s="269" t="s">
        <v>326</v>
      </c>
      <c r="B442" s="292" t="s">
        <v>739</v>
      </c>
      <c r="C442" s="274" t="s">
        <v>1105</v>
      </c>
      <c r="E442" s="275"/>
    </row>
    <row r="443" spans="1:5" ht="18">
      <c r="A443" s="269" t="s">
        <v>327</v>
      </c>
      <c r="B443" s="292" t="s">
        <v>740</v>
      </c>
      <c r="C443" s="274" t="s">
        <v>1105</v>
      </c>
      <c r="E443" s="275"/>
    </row>
    <row r="444" spans="1:5" ht="18">
      <c r="A444" s="269" t="s">
        <v>328</v>
      </c>
      <c r="B444" s="292" t="s">
        <v>741</v>
      </c>
      <c r="C444" s="274" t="s">
        <v>1105</v>
      </c>
      <c r="E444" s="275"/>
    </row>
    <row r="445" spans="1:5" ht="18">
      <c r="A445" s="269" t="s">
        <v>329</v>
      </c>
      <c r="B445" s="292" t="s">
        <v>742</v>
      </c>
      <c r="C445" s="274" t="s">
        <v>1105</v>
      </c>
      <c r="E445" s="275"/>
    </row>
    <row r="446" spans="1:5" ht="18">
      <c r="A446" s="269" t="s">
        <v>330</v>
      </c>
      <c r="B446" s="292" t="s">
        <v>743</v>
      </c>
      <c r="C446" s="274" t="s">
        <v>1105</v>
      </c>
      <c r="E446" s="275"/>
    </row>
    <row r="447" spans="1:5" ht="18.75" thickBot="1">
      <c r="A447" s="269" t="s">
        <v>331</v>
      </c>
      <c r="B447" s="295" t="s">
        <v>744</v>
      </c>
      <c r="C447" s="274" t="s">
        <v>1105</v>
      </c>
      <c r="E447" s="275"/>
    </row>
    <row r="448" spans="1:5" ht="18">
      <c r="A448" s="269" t="s">
        <v>332</v>
      </c>
      <c r="B448" s="291" t="s">
        <v>745</v>
      </c>
      <c r="C448" s="274" t="s">
        <v>1105</v>
      </c>
      <c r="E448" s="275"/>
    </row>
    <row r="449" spans="1:5" ht="18">
      <c r="A449" s="269" t="s">
        <v>333</v>
      </c>
      <c r="B449" s="292" t="s">
        <v>746</v>
      </c>
      <c r="C449" s="274" t="s">
        <v>1105</v>
      </c>
      <c r="E449" s="275"/>
    </row>
    <row r="450" spans="1:5" ht="18">
      <c r="A450" s="269" t="s">
        <v>334</v>
      </c>
      <c r="B450" s="292" t="s">
        <v>747</v>
      </c>
      <c r="C450" s="274" t="s">
        <v>1105</v>
      </c>
      <c r="E450" s="275"/>
    </row>
    <row r="451" spans="1:5" ht="18">
      <c r="A451" s="269" t="s">
        <v>335</v>
      </c>
      <c r="B451" s="292" t="s">
        <v>748</v>
      </c>
      <c r="C451" s="274" t="s">
        <v>1105</v>
      </c>
      <c r="E451" s="275"/>
    </row>
    <row r="452" spans="1:5" ht="18">
      <c r="A452" s="269" t="s">
        <v>336</v>
      </c>
      <c r="B452" s="293" t="s">
        <v>749</v>
      </c>
      <c r="C452" s="274" t="s">
        <v>1105</v>
      </c>
      <c r="E452" s="275"/>
    </row>
    <row r="453" spans="1:5" ht="18">
      <c r="A453" s="269" t="s">
        <v>337</v>
      </c>
      <c r="B453" s="292" t="s">
        <v>750</v>
      </c>
      <c r="C453" s="274" t="s">
        <v>1105</v>
      </c>
      <c r="E453" s="275"/>
    </row>
    <row r="454" spans="1:5" ht="18">
      <c r="A454" s="269" t="s">
        <v>338</v>
      </c>
      <c r="B454" s="292" t="s">
        <v>751</v>
      </c>
      <c r="C454" s="274" t="s">
        <v>1105</v>
      </c>
      <c r="E454" s="275"/>
    </row>
    <row r="455" spans="1:5" ht="18">
      <c r="A455" s="269" t="s">
        <v>339</v>
      </c>
      <c r="B455" s="292" t="s">
        <v>752</v>
      </c>
      <c r="C455" s="274" t="s">
        <v>1105</v>
      </c>
      <c r="E455" s="275"/>
    </row>
    <row r="456" spans="1:5" ht="18">
      <c r="A456" s="269" t="s">
        <v>340</v>
      </c>
      <c r="B456" s="292" t="s">
        <v>753</v>
      </c>
      <c r="C456" s="274" t="s">
        <v>1105</v>
      </c>
      <c r="E456" s="275"/>
    </row>
    <row r="457" spans="1:5" ht="18">
      <c r="A457" s="269" t="s">
        <v>341</v>
      </c>
      <c r="B457" s="292" t="s">
        <v>754</v>
      </c>
      <c r="C457" s="274" t="s">
        <v>1105</v>
      </c>
      <c r="E457" s="275"/>
    </row>
    <row r="458" spans="1:5" ht="18">
      <c r="A458" s="269" t="s">
        <v>342</v>
      </c>
      <c r="B458" s="292" t="s">
        <v>755</v>
      </c>
      <c r="C458" s="274" t="s">
        <v>1105</v>
      </c>
      <c r="E458" s="275"/>
    </row>
    <row r="459" spans="1:5" ht="18.75" thickBot="1">
      <c r="A459" s="269" t="s">
        <v>343</v>
      </c>
      <c r="B459" s="295" t="s">
        <v>756</v>
      </c>
      <c r="C459" s="274" t="s">
        <v>1105</v>
      </c>
      <c r="E459" s="275"/>
    </row>
    <row r="460" spans="1:5" ht="18">
      <c r="A460" s="269" t="s">
        <v>344</v>
      </c>
      <c r="B460" s="296" t="s">
        <v>757</v>
      </c>
      <c r="C460" s="274" t="s">
        <v>1105</v>
      </c>
      <c r="E460" s="275"/>
    </row>
    <row r="461" spans="1:5" ht="18">
      <c r="A461" s="269" t="s">
        <v>345</v>
      </c>
      <c r="B461" s="292" t="s">
        <v>758</v>
      </c>
      <c r="C461" s="274" t="s">
        <v>1105</v>
      </c>
      <c r="E461" s="275"/>
    </row>
    <row r="462" spans="1:5" ht="18">
      <c r="A462" s="269" t="s">
        <v>346</v>
      </c>
      <c r="B462" s="292" t="s">
        <v>759</v>
      </c>
      <c r="C462" s="274" t="s">
        <v>1105</v>
      </c>
      <c r="E462" s="275"/>
    </row>
    <row r="463" spans="1:5" ht="18">
      <c r="A463" s="269" t="s">
        <v>347</v>
      </c>
      <c r="B463" s="292" t="s">
        <v>760</v>
      </c>
      <c r="C463" s="274" t="s">
        <v>1105</v>
      </c>
      <c r="E463" s="275"/>
    </row>
    <row r="464" spans="1:5" ht="18">
      <c r="A464" s="269" t="s">
        <v>348</v>
      </c>
      <c r="B464" s="292" t="s">
        <v>761</v>
      </c>
      <c r="C464" s="274" t="s">
        <v>1105</v>
      </c>
      <c r="E464" s="275"/>
    </row>
    <row r="465" spans="1:5" ht="18">
      <c r="A465" s="269" t="s">
        <v>349</v>
      </c>
      <c r="B465" s="292" t="s">
        <v>762</v>
      </c>
      <c r="C465" s="274" t="s">
        <v>1105</v>
      </c>
      <c r="E465" s="275"/>
    </row>
    <row r="466" spans="1:5" ht="18">
      <c r="A466" s="269" t="s">
        <v>350</v>
      </c>
      <c r="B466" s="292" t="s">
        <v>763</v>
      </c>
      <c r="C466" s="274" t="s">
        <v>1105</v>
      </c>
      <c r="E466" s="275"/>
    </row>
    <row r="467" spans="1:5" ht="18">
      <c r="A467" s="269" t="s">
        <v>351</v>
      </c>
      <c r="B467" s="292" t="s">
        <v>764</v>
      </c>
      <c r="C467" s="274" t="s">
        <v>1105</v>
      </c>
      <c r="E467" s="275"/>
    </row>
    <row r="468" spans="1:5" ht="18">
      <c r="A468" s="269" t="s">
        <v>352</v>
      </c>
      <c r="B468" s="292" t="s">
        <v>765</v>
      </c>
      <c r="C468" s="274" t="s">
        <v>1105</v>
      </c>
      <c r="E468" s="275"/>
    </row>
    <row r="469" spans="1:5" ht="18.75" thickBot="1">
      <c r="A469" s="269" t="s">
        <v>353</v>
      </c>
      <c r="B469" s="295" t="s">
        <v>766</v>
      </c>
      <c r="C469" s="274" t="s">
        <v>1105</v>
      </c>
      <c r="E469" s="275"/>
    </row>
    <row r="470" spans="1:5" ht="18">
      <c r="A470" s="269" t="s">
        <v>354</v>
      </c>
      <c r="B470" s="291" t="s">
        <v>767</v>
      </c>
      <c r="C470" s="274" t="s">
        <v>1105</v>
      </c>
      <c r="E470" s="275"/>
    </row>
    <row r="471" spans="1:5" ht="18">
      <c r="A471" s="269" t="s">
        <v>355</v>
      </c>
      <c r="B471" s="292" t="s">
        <v>768</v>
      </c>
      <c r="C471" s="274" t="s">
        <v>1105</v>
      </c>
      <c r="E471" s="275"/>
    </row>
    <row r="472" spans="1:5" ht="18">
      <c r="A472" s="269" t="s">
        <v>356</v>
      </c>
      <c r="B472" s="292" t="s">
        <v>769</v>
      </c>
      <c r="C472" s="274" t="s">
        <v>1105</v>
      </c>
      <c r="E472" s="275"/>
    </row>
    <row r="473" spans="1:5" ht="18">
      <c r="A473" s="269" t="s">
        <v>357</v>
      </c>
      <c r="B473" s="293" t="s">
        <v>770</v>
      </c>
      <c r="C473" s="274" t="s">
        <v>1105</v>
      </c>
      <c r="E473" s="275"/>
    </row>
    <row r="474" spans="1:5" ht="18">
      <c r="A474" s="269" t="s">
        <v>358</v>
      </c>
      <c r="B474" s="292" t="s">
        <v>771</v>
      </c>
      <c r="C474" s="274" t="s">
        <v>1105</v>
      </c>
      <c r="E474" s="275"/>
    </row>
    <row r="475" spans="1:5" ht="18">
      <c r="A475" s="269" t="s">
        <v>359</v>
      </c>
      <c r="B475" s="292" t="s">
        <v>772</v>
      </c>
      <c r="C475" s="274" t="s">
        <v>1105</v>
      </c>
      <c r="E475" s="275"/>
    </row>
    <row r="476" spans="1:5" ht="18">
      <c r="A476" s="269" t="s">
        <v>360</v>
      </c>
      <c r="B476" s="292" t="s">
        <v>773</v>
      </c>
      <c r="C476" s="274" t="s">
        <v>1105</v>
      </c>
      <c r="E476" s="275"/>
    </row>
    <row r="477" spans="1:5" ht="18">
      <c r="A477" s="269" t="s">
        <v>361</v>
      </c>
      <c r="B477" s="292" t="s">
        <v>774</v>
      </c>
      <c r="C477" s="274" t="s">
        <v>1105</v>
      </c>
      <c r="E477" s="275"/>
    </row>
    <row r="478" spans="1:5" ht="18">
      <c r="A478" s="269" t="s">
        <v>362</v>
      </c>
      <c r="B478" s="292" t="s">
        <v>775</v>
      </c>
      <c r="C478" s="274" t="s">
        <v>1105</v>
      </c>
      <c r="E478" s="275"/>
    </row>
    <row r="479" spans="1:5" ht="18">
      <c r="A479" s="269" t="s">
        <v>363</v>
      </c>
      <c r="B479" s="292" t="s">
        <v>776</v>
      </c>
      <c r="C479" s="274" t="s">
        <v>1105</v>
      </c>
      <c r="E479" s="275"/>
    </row>
    <row r="480" spans="1:5" ht="18.75" thickBot="1">
      <c r="A480" s="269" t="s">
        <v>364</v>
      </c>
      <c r="B480" s="295" t="s">
        <v>777</v>
      </c>
      <c r="C480" s="274" t="s">
        <v>1105</v>
      </c>
      <c r="E480" s="275"/>
    </row>
    <row r="481" spans="1:5" ht="18">
      <c r="A481" s="269" t="s">
        <v>365</v>
      </c>
      <c r="B481" s="291" t="s">
        <v>778</v>
      </c>
      <c r="C481" s="274" t="s">
        <v>1105</v>
      </c>
      <c r="E481" s="275"/>
    </row>
    <row r="482" spans="1:5" ht="18">
      <c r="A482" s="269" t="s">
        <v>366</v>
      </c>
      <c r="B482" s="292" t="s">
        <v>779</v>
      </c>
      <c r="C482" s="274" t="s">
        <v>1105</v>
      </c>
      <c r="E482" s="275"/>
    </row>
    <row r="483" spans="1:5" ht="18">
      <c r="A483" s="269" t="s">
        <v>367</v>
      </c>
      <c r="B483" s="293" t="s">
        <v>780</v>
      </c>
      <c r="C483" s="274" t="s">
        <v>1105</v>
      </c>
      <c r="E483" s="275"/>
    </row>
    <row r="484" spans="1:5" ht="18">
      <c r="A484" s="269" t="s">
        <v>368</v>
      </c>
      <c r="B484" s="292" t="s">
        <v>781</v>
      </c>
      <c r="C484" s="274" t="s">
        <v>1105</v>
      </c>
      <c r="E484" s="275"/>
    </row>
    <row r="485" spans="1:5" ht="18">
      <c r="A485" s="269" t="s">
        <v>369</v>
      </c>
      <c r="B485" s="292" t="s">
        <v>782</v>
      </c>
      <c r="C485" s="274" t="s">
        <v>1105</v>
      </c>
      <c r="E485" s="275"/>
    </row>
    <row r="486" spans="1:5" ht="18">
      <c r="A486" s="269" t="s">
        <v>370</v>
      </c>
      <c r="B486" s="292" t="s">
        <v>783</v>
      </c>
      <c r="C486" s="274" t="s">
        <v>1105</v>
      </c>
      <c r="E486" s="275"/>
    </row>
    <row r="487" spans="1:5" ht="18">
      <c r="A487" s="269" t="s">
        <v>371</v>
      </c>
      <c r="B487" s="292" t="s">
        <v>784</v>
      </c>
      <c r="C487" s="274" t="s">
        <v>1105</v>
      </c>
      <c r="E487" s="275"/>
    </row>
    <row r="488" spans="1:5" ht="18">
      <c r="A488" s="269" t="s">
        <v>372</v>
      </c>
      <c r="B488" s="292" t="s">
        <v>785</v>
      </c>
      <c r="C488" s="274" t="s">
        <v>1105</v>
      </c>
      <c r="E488" s="275"/>
    </row>
    <row r="489" spans="1:5" ht="18">
      <c r="A489" s="269" t="s">
        <v>373</v>
      </c>
      <c r="B489" s="292" t="s">
        <v>786</v>
      </c>
      <c r="C489" s="274" t="s">
        <v>1105</v>
      </c>
      <c r="E489" s="275"/>
    </row>
    <row r="490" spans="1:5" ht="18.75" thickBot="1">
      <c r="A490" s="269" t="s">
        <v>374</v>
      </c>
      <c r="B490" s="295" t="s">
        <v>787</v>
      </c>
      <c r="C490" s="274" t="s">
        <v>1105</v>
      </c>
      <c r="E490" s="275"/>
    </row>
    <row r="491" spans="1:5" ht="18">
      <c r="A491" s="269" t="s">
        <v>375</v>
      </c>
      <c r="B491" s="296" t="s">
        <v>788</v>
      </c>
      <c r="C491" s="274" t="s">
        <v>1105</v>
      </c>
      <c r="E491" s="275"/>
    </row>
    <row r="492" spans="1:5" ht="18">
      <c r="A492" s="269" t="s">
        <v>376</v>
      </c>
      <c r="B492" s="292" t="s">
        <v>789</v>
      </c>
      <c r="C492" s="274" t="s">
        <v>1105</v>
      </c>
      <c r="E492" s="275"/>
    </row>
    <row r="493" spans="1:5" ht="18">
      <c r="A493" s="269" t="s">
        <v>377</v>
      </c>
      <c r="B493" s="292" t="s">
        <v>790</v>
      </c>
      <c r="C493" s="274" t="s">
        <v>1105</v>
      </c>
      <c r="E493" s="275"/>
    </row>
    <row r="494" spans="1:5" ht="18.75" thickBot="1">
      <c r="A494" s="269" t="s">
        <v>378</v>
      </c>
      <c r="B494" s="295" t="s">
        <v>791</v>
      </c>
      <c r="C494" s="274" t="s">
        <v>1105</v>
      </c>
      <c r="E494" s="275"/>
    </row>
    <row r="495" spans="1:5" ht="18">
      <c r="A495" s="269" t="s">
        <v>379</v>
      </c>
      <c r="B495" s="291" t="s">
        <v>792</v>
      </c>
      <c r="C495" s="274" t="s">
        <v>1105</v>
      </c>
      <c r="E495" s="275"/>
    </row>
    <row r="496" spans="1:5" ht="18">
      <c r="A496" s="269" t="s">
        <v>380</v>
      </c>
      <c r="B496" s="292" t="s">
        <v>793</v>
      </c>
      <c r="C496" s="274" t="s">
        <v>1105</v>
      </c>
      <c r="E496" s="275"/>
    </row>
    <row r="497" spans="1:5" ht="18">
      <c r="A497" s="269" t="s">
        <v>381</v>
      </c>
      <c r="B497" s="293" t="s">
        <v>794</v>
      </c>
      <c r="C497" s="274" t="s">
        <v>1105</v>
      </c>
      <c r="E497" s="275"/>
    </row>
    <row r="498" spans="1:5" ht="18">
      <c r="A498" s="269" t="s">
        <v>382</v>
      </c>
      <c r="B498" s="292" t="s">
        <v>795</v>
      </c>
      <c r="C498" s="274" t="s">
        <v>1105</v>
      </c>
      <c r="E498" s="275"/>
    </row>
    <row r="499" spans="1:5" ht="18">
      <c r="A499" s="269" t="s">
        <v>383</v>
      </c>
      <c r="B499" s="292" t="s">
        <v>796</v>
      </c>
      <c r="C499" s="274" t="s">
        <v>1105</v>
      </c>
      <c r="E499" s="275"/>
    </row>
    <row r="500" spans="1:5" ht="18">
      <c r="A500" s="269" t="s">
        <v>384</v>
      </c>
      <c r="B500" s="292" t="s">
        <v>797</v>
      </c>
      <c r="C500" s="274" t="s">
        <v>1105</v>
      </c>
      <c r="E500" s="275"/>
    </row>
    <row r="501" spans="1:5" ht="18">
      <c r="A501" s="269" t="s">
        <v>385</v>
      </c>
      <c r="B501" s="292" t="s">
        <v>798</v>
      </c>
      <c r="C501" s="274" t="s">
        <v>1105</v>
      </c>
      <c r="E501" s="275"/>
    </row>
    <row r="502" spans="1:5" ht="18.75" thickBot="1">
      <c r="A502" s="269" t="s">
        <v>386</v>
      </c>
      <c r="B502" s="295" t="s">
        <v>799</v>
      </c>
      <c r="C502" s="274" t="s">
        <v>1105</v>
      </c>
      <c r="E502" s="275"/>
    </row>
    <row r="503" spans="1:5" ht="18">
      <c r="A503" s="269" t="s">
        <v>387</v>
      </c>
      <c r="B503" s="291" t="s">
        <v>800</v>
      </c>
      <c r="C503" s="274" t="s">
        <v>1105</v>
      </c>
      <c r="E503" s="275"/>
    </row>
    <row r="504" spans="1:5" ht="18">
      <c r="A504" s="269" t="s">
        <v>388</v>
      </c>
      <c r="B504" s="292" t="s">
        <v>801</v>
      </c>
      <c r="C504" s="274" t="s">
        <v>1105</v>
      </c>
      <c r="E504" s="275"/>
    </row>
    <row r="505" spans="1:5" ht="18">
      <c r="A505" s="269" t="s">
        <v>389</v>
      </c>
      <c r="B505" s="292" t="s">
        <v>802</v>
      </c>
      <c r="C505" s="274" t="s">
        <v>1105</v>
      </c>
      <c r="E505" s="275"/>
    </row>
    <row r="506" spans="1:5" ht="18">
      <c r="A506" s="269" t="s">
        <v>390</v>
      </c>
      <c r="B506" s="292" t="s">
        <v>803</v>
      </c>
      <c r="C506" s="274" t="s">
        <v>1105</v>
      </c>
      <c r="E506" s="275"/>
    </row>
    <row r="507" spans="1:5" ht="18">
      <c r="A507" s="269" t="s">
        <v>391</v>
      </c>
      <c r="B507" s="293" t="s">
        <v>804</v>
      </c>
      <c r="C507" s="274" t="s">
        <v>1105</v>
      </c>
      <c r="E507" s="275"/>
    </row>
    <row r="508" spans="1:5" ht="18">
      <c r="A508" s="269" t="s">
        <v>392</v>
      </c>
      <c r="B508" s="292" t="s">
        <v>805</v>
      </c>
      <c r="C508" s="274" t="s">
        <v>1105</v>
      </c>
      <c r="E508" s="275"/>
    </row>
    <row r="509" spans="1:5" ht="18.75" thickBot="1">
      <c r="A509" s="269" t="s">
        <v>393</v>
      </c>
      <c r="B509" s="295" t="s">
        <v>806</v>
      </c>
      <c r="C509" s="274" t="s">
        <v>1105</v>
      </c>
      <c r="E509" s="275"/>
    </row>
    <row r="510" spans="1:5" ht="18">
      <c r="A510" s="269" t="s">
        <v>394</v>
      </c>
      <c r="B510" s="291" t="s">
        <v>807</v>
      </c>
      <c r="C510" s="274" t="s">
        <v>1105</v>
      </c>
      <c r="E510" s="275"/>
    </row>
    <row r="511" spans="1:5" ht="18">
      <c r="A511" s="269" t="s">
        <v>395</v>
      </c>
      <c r="B511" s="292" t="s">
        <v>808</v>
      </c>
      <c r="C511" s="274" t="s">
        <v>1105</v>
      </c>
      <c r="E511" s="275"/>
    </row>
    <row r="512" spans="1:5" ht="18">
      <c r="A512" s="269" t="s">
        <v>396</v>
      </c>
      <c r="B512" s="292" t="s">
        <v>809</v>
      </c>
      <c r="C512" s="274" t="s">
        <v>1105</v>
      </c>
      <c r="E512" s="275"/>
    </row>
    <row r="513" spans="1:5" ht="18">
      <c r="A513" s="269" t="s">
        <v>397</v>
      </c>
      <c r="B513" s="292" t="s">
        <v>810</v>
      </c>
      <c r="C513" s="274" t="s">
        <v>1105</v>
      </c>
      <c r="E513" s="275"/>
    </row>
    <row r="514" spans="1:5" ht="18">
      <c r="A514" s="269" t="s">
        <v>398</v>
      </c>
      <c r="B514" s="293" t="s">
        <v>811</v>
      </c>
      <c r="C514" s="274" t="s">
        <v>1105</v>
      </c>
      <c r="E514" s="275"/>
    </row>
    <row r="515" spans="1:5" ht="18">
      <c r="A515" s="269" t="s">
        <v>399</v>
      </c>
      <c r="B515" s="292" t="s">
        <v>812</v>
      </c>
      <c r="C515" s="274" t="s">
        <v>1105</v>
      </c>
      <c r="E515" s="275"/>
    </row>
    <row r="516" spans="1:5" ht="18">
      <c r="A516" s="269" t="s">
        <v>400</v>
      </c>
      <c r="B516" s="292" t="s">
        <v>813</v>
      </c>
      <c r="C516" s="274" t="s">
        <v>1105</v>
      </c>
      <c r="E516" s="275"/>
    </row>
    <row r="517" spans="1:5" ht="18">
      <c r="A517" s="269" t="s">
        <v>401</v>
      </c>
      <c r="B517" s="292" t="s">
        <v>814</v>
      </c>
      <c r="C517" s="274" t="s">
        <v>1105</v>
      </c>
      <c r="E517" s="275"/>
    </row>
    <row r="518" spans="1:5" ht="18.75" thickBot="1">
      <c r="A518" s="269" t="s">
        <v>402</v>
      </c>
      <c r="B518" s="295" t="s">
        <v>815</v>
      </c>
      <c r="C518" s="274" t="s">
        <v>1105</v>
      </c>
      <c r="E518" s="275"/>
    </row>
    <row r="519" spans="1:5" ht="18">
      <c r="A519" s="269" t="s">
        <v>403</v>
      </c>
      <c r="B519" s="291" t="s">
        <v>816</v>
      </c>
      <c r="C519" s="274" t="s">
        <v>1105</v>
      </c>
      <c r="E519" s="275"/>
    </row>
    <row r="520" spans="1:5" ht="18">
      <c r="A520" s="269" t="s">
        <v>404</v>
      </c>
      <c r="B520" s="292" t="s">
        <v>817</v>
      </c>
      <c r="C520" s="274" t="s">
        <v>1105</v>
      </c>
      <c r="E520" s="275"/>
    </row>
    <row r="521" spans="1:5" ht="18">
      <c r="A521" s="269" t="s">
        <v>405</v>
      </c>
      <c r="B521" s="293" t="s">
        <v>818</v>
      </c>
      <c r="C521" s="274" t="s">
        <v>1105</v>
      </c>
      <c r="E521" s="275"/>
    </row>
    <row r="522" spans="1:5" ht="18">
      <c r="A522" s="269" t="s">
        <v>406</v>
      </c>
      <c r="B522" s="292" t="s">
        <v>819</v>
      </c>
      <c r="C522" s="274" t="s">
        <v>1105</v>
      </c>
      <c r="E522" s="275"/>
    </row>
    <row r="523" spans="1:5" ht="18">
      <c r="A523" s="269" t="s">
        <v>407</v>
      </c>
      <c r="B523" s="292" t="s">
        <v>820</v>
      </c>
      <c r="C523" s="274" t="s">
        <v>1105</v>
      </c>
      <c r="E523" s="275"/>
    </row>
    <row r="524" spans="1:5" ht="18">
      <c r="A524" s="269" t="s">
        <v>408</v>
      </c>
      <c r="B524" s="292" t="s">
        <v>821</v>
      </c>
      <c r="C524" s="274" t="s">
        <v>1105</v>
      </c>
      <c r="E524" s="275"/>
    </row>
    <row r="525" spans="1:5" ht="18">
      <c r="A525" s="269" t="s">
        <v>409</v>
      </c>
      <c r="B525" s="292" t="s">
        <v>822</v>
      </c>
      <c r="C525" s="274" t="s">
        <v>1105</v>
      </c>
      <c r="E525" s="275"/>
    </row>
    <row r="526" spans="1:5" ht="18.75" thickBot="1">
      <c r="A526" s="269" t="s">
        <v>410</v>
      </c>
      <c r="B526" s="295" t="s">
        <v>823</v>
      </c>
      <c r="C526" s="274" t="s">
        <v>1105</v>
      </c>
      <c r="E526" s="275"/>
    </row>
    <row r="527" spans="1:5" ht="18">
      <c r="A527" s="269" t="s">
        <v>411</v>
      </c>
      <c r="B527" s="291" t="s">
        <v>824</v>
      </c>
      <c r="C527" s="274" t="s">
        <v>1105</v>
      </c>
      <c r="E527" s="275"/>
    </row>
    <row r="528" spans="1:5" ht="18">
      <c r="A528" s="269" t="s">
        <v>412</v>
      </c>
      <c r="B528" s="292" t="s">
        <v>825</v>
      </c>
      <c r="C528" s="274" t="s">
        <v>1105</v>
      </c>
      <c r="E528" s="275"/>
    </row>
    <row r="529" spans="1:5" ht="18">
      <c r="A529" s="269" t="s">
        <v>413</v>
      </c>
      <c r="B529" s="292" t="s">
        <v>826</v>
      </c>
      <c r="C529" s="274" t="s">
        <v>1105</v>
      </c>
      <c r="E529" s="275"/>
    </row>
    <row r="530" spans="1:5" ht="18">
      <c r="A530" s="269" t="s">
        <v>414</v>
      </c>
      <c r="B530" s="292" t="s">
        <v>827</v>
      </c>
      <c r="C530" s="274" t="s">
        <v>1105</v>
      </c>
      <c r="E530" s="275"/>
    </row>
    <row r="531" spans="1:5" ht="18">
      <c r="A531" s="269" t="s">
        <v>415</v>
      </c>
      <c r="B531" s="292" t="s">
        <v>828</v>
      </c>
      <c r="C531" s="274" t="s">
        <v>1105</v>
      </c>
      <c r="E531" s="275"/>
    </row>
    <row r="532" spans="1:5" ht="18">
      <c r="A532" s="269" t="s">
        <v>416</v>
      </c>
      <c r="B532" s="292" t="s">
        <v>829</v>
      </c>
      <c r="C532" s="274" t="s">
        <v>1105</v>
      </c>
      <c r="E532" s="275"/>
    </row>
    <row r="533" spans="1:5" ht="18">
      <c r="A533" s="269" t="s">
        <v>417</v>
      </c>
      <c r="B533" s="292" t="s">
        <v>830</v>
      </c>
      <c r="C533" s="274" t="s">
        <v>1105</v>
      </c>
      <c r="E533" s="275"/>
    </row>
    <row r="534" spans="1:5" ht="18">
      <c r="A534" s="269" t="s">
        <v>418</v>
      </c>
      <c r="B534" s="292" t="s">
        <v>831</v>
      </c>
      <c r="C534" s="274" t="s">
        <v>1105</v>
      </c>
      <c r="E534" s="275"/>
    </row>
    <row r="535" spans="1:5" ht="18">
      <c r="A535" s="269" t="s">
        <v>419</v>
      </c>
      <c r="B535" s="293" t="s">
        <v>832</v>
      </c>
      <c r="C535" s="274" t="s">
        <v>1105</v>
      </c>
      <c r="E535" s="275"/>
    </row>
    <row r="536" spans="1:5" ht="18">
      <c r="A536" s="269" t="s">
        <v>420</v>
      </c>
      <c r="B536" s="292" t="s">
        <v>833</v>
      </c>
      <c r="C536" s="274" t="s">
        <v>1105</v>
      </c>
      <c r="E536" s="275"/>
    </row>
    <row r="537" spans="1:5" ht="18.75" thickBot="1">
      <c r="A537" s="269" t="s">
        <v>421</v>
      </c>
      <c r="B537" s="295" t="s">
        <v>834</v>
      </c>
      <c r="C537" s="274" t="s">
        <v>1105</v>
      </c>
      <c r="E537" s="275"/>
    </row>
    <row r="538" spans="1:5" ht="18">
      <c r="A538" s="269" t="s">
        <v>422</v>
      </c>
      <c r="B538" s="291" t="s">
        <v>835</v>
      </c>
      <c r="C538" s="274" t="s">
        <v>1105</v>
      </c>
      <c r="E538" s="275"/>
    </row>
    <row r="539" spans="1:5" ht="18">
      <c r="A539" s="269" t="s">
        <v>423</v>
      </c>
      <c r="B539" s="292" t="s">
        <v>836</v>
      </c>
      <c r="C539" s="274" t="s">
        <v>1105</v>
      </c>
      <c r="E539" s="275"/>
    </row>
    <row r="540" spans="1:5" ht="18">
      <c r="A540" s="269" t="s">
        <v>424</v>
      </c>
      <c r="B540" s="292" t="s">
        <v>837</v>
      </c>
      <c r="C540" s="274" t="s">
        <v>1105</v>
      </c>
      <c r="E540" s="275"/>
    </row>
    <row r="541" spans="1:5" ht="18">
      <c r="A541" s="269" t="s">
        <v>425</v>
      </c>
      <c r="B541" s="292" t="s">
        <v>838</v>
      </c>
      <c r="C541" s="274" t="s">
        <v>1105</v>
      </c>
      <c r="E541" s="275"/>
    </row>
    <row r="542" spans="1:5" ht="18">
      <c r="A542" s="269" t="s">
        <v>426</v>
      </c>
      <c r="B542" s="292" t="s">
        <v>839</v>
      </c>
      <c r="C542" s="274" t="s">
        <v>1105</v>
      </c>
      <c r="E542" s="275"/>
    </row>
    <row r="543" spans="1:5" ht="18">
      <c r="A543" s="269" t="s">
        <v>427</v>
      </c>
      <c r="B543" s="293" t="s">
        <v>840</v>
      </c>
      <c r="C543" s="274" t="s">
        <v>1105</v>
      </c>
      <c r="E543" s="275"/>
    </row>
    <row r="544" spans="1:5" ht="18">
      <c r="A544" s="269" t="s">
        <v>428</v>
      </c>
      <c r="B544" s="292" t="s">
        <v>841</v>
      </c>
      <c r="C544" s="274" t="s">
        <v>1105</v>
      </c>
      <c r="E544" s="275"/>
    </row>
    <row r="545" spans="1:5" ht="18">
      <c r="A545" s="269" t="s">
        <v>429</v>
      </c>
      <c r="B545" s="292" t="s">
        <v>842</v>
      </c>
      <c r="C545" s="274" t="s">
        <v>1105</v>
      </c>
      <c r="E545" s="275"/>
    </row>
    <row r="546" spans="1:5" ht="18">
      <c r="A546" s="269" t="s">
        <v>430</v>
      </c>
      <c r="B546" s="292" t="s">
        <v>843</v>
      </c>
      <c r="C546" s="274" t="s">
        <v>1105</v>
      </c>
      <c r="E546" s="275"/>
    </row>
    <row r="547" spans="1:5" ht="18">
      <c r="A547" s="269" t="s">
        <v>431</v>
      </c>
      <c r="B547" s="292" t="s">
        <v>844</v>
      </c>
      <c r="C547" s="274" t="s">
        <v>1105</v>
      </c>
      <c r="E547" s="275"/>
    </row>
    <row r="548" spans="1:5" ht="18">
      <c r="A548" s="269" t="s">
        <v>432</v>
      </c>
      <c r="B548" s="297" t="s">
        <v>845</v>
      </c>
      <c r="C548" s="274" t="s">
        <v>1105</v>
      </c>
      <c r="E548" s="275"/>
    </row>
    <row r="549" spans="1:5" ht="18.75" thickBot="1">
      <c r="A549" s="269" t="s">
        <v>433</v>
      </c>
      <c r="B549" s="295" t="s">
        <v>846</v>
      </c>
      <c r="C549" s="274" t="s">
        <v>1105</v>
      </c>
      <c r="E549" s="275"/>
    </row>
    <row r="550" spans="1:5" ht="18">
      <c r="A550" s="269" t="s">
        <v>434</v>
      </c>
      <c r="B550" s="291" t="s">
        <v>847</v>
      </c>
      <c r="C550" s="274" t="s">
        <v>1105</v>
      </c>
      <c r="E550" s="275"/>
    </row>
    <row r="551" spans="1:5" ht="18">
      <c r="A551" s="269" t="s">
        <v>435</v>
      </c>
      <c r="B551" s="292" t="s">
        <v>848</v>
      </c>
      <c r="C551" s="274" t="s">
        <v>1105</v>
      </c>
      <c r="E551" s="275"/>
    </row>
    <row r="552" spans="1:5" ht="18">
      <c r="A552" s="269" t="s">
        <v>436</v>
      </c>
      <c r="B552" s="292" t="s">
        <v>849</v>
      </c>
      <c r="C552" s="274" t="s">
        <v>1105</v>
      </c>
      <c r="E552" s="275"/>
    </row>
    <row r="553" spans="1:5" ht="18">
      <c r="A553" s="269" t="s">
        <v>437</v>
      </c>
      <c r="B553" s="293" t="s">
        <v>850</v>
      </c>
      <c r="C553" s="274" t="s">
        <v>1105</v>
      </c>
      <c r="E553" s="275"/>
    </row>
    <row r="554" spans="1:5" ht="18">
      <c r="A554" s="269" t="s">
        <v>438</v>
      </c>
      <c r="B554" s="292" t="s">
        <v>851</v>
      </c>
      <c r="C554" s="274" t="s">
        <v>1105</v>
      </c>
      <c r="E554" s="275"/>
    </row>
    <row r="555" spans="1:5" ht="18.75" thickBot="1">
      <c r="A555" s="269" t="s">
        <v>439</v>
      </c>
      <c r="B555" s="295" t="s">
        <v>852</v>
      </c>
      <c r="C555" s="274" t="s">
        <v>1105</v>
      </c>
      <c r="E555" s="275"/>
    </row>
    <row r="556" spans="1:5" ht="18">
      <c r="A556" s="269" t="s">
        <v>440</v>
      </c>
      <c r="B556" s="298" t="s">
        <v>853</v>
      </c>
      <c r="C556" s="274" t="s">
        <v>1105</v>
      </c>
      <c r="E556" s="275"/>
    </row>
    <row r="557" spans="1:5" ht="18">
      <c r="A557" s="269" t="s">
        <v>441</v>
      </c>
      <c r="B557" s="292" t="s">
        <v>854</v>
      </c>
      <c r="C557" s="274" t="s">
        <v>1105</v>
      </c>
      <c r="E557" s="275"/>
    </row>
    <row r="558" spans="1:5" ht="18">
      <c r="A558" s="269" t="s">
        <v>442</v>
      </c>
      <c r="B558" s="292" t="s">
        <v>855</v>
      </c>
      <c r="C558" s="274" t="s">
        <v>1105</v>
      </c>
      <c r="E558" s="275"/>
    </row>
    <row r="559" spans="1:5" ht="18">
      <c r="A559" s="269" t="s">
        <v>443</v>
      </c>
      <c r="B559" s="292" t="s">
        <v>856</v>
      </c>
      <c r="C559" s="274" t="s">
        <v>1105</v>
      </c>
      <c r="E559" s="275"/>
    </row>
    <row r="560" spans="1:5" ht="18">
      <c r="A560" s="269" t="s">
        <v>444</v>
      </c>
      <c r="B560" s="292" t="s">
        <v>857</v>
      </c>
      <c r="C560" s="274" t="s">
        <v>1105</v>
      </c>
      <c r="E560" s="275"/>
    </row>
    <row r="561" spans="1:5" ht="18">
      <c r="A561" s="269" t="s">
        <v>445</v>
      </c>
      <c r="B561" s="292" t="s">
        <v>858</v>
      </c>
      <c r="C561" s="274" t="s">
        <v>1105</v>
      </c>
      <c r="E561" s="275"/>
    </row>
    <row r="562" spans="1:5" ht="18">
      <c r="A562" s="269" t="s">
        <v>446</v>
      </c>
      <c r="B562" s="292" t="s">
        <v>859</v>
      </c>
      <c r="C562" s="274" t="s">
        <v>1105</v>
      </c>
      <c r="E562" s="275"/>
    </row>
    <row r="563" spans="1:5" ht="18">
      <c r="A563" s="269" t="s">
        <v>447</v>
      </c>
      <c r="B563" s="293" t="s">
        <v>860</v>
      </c>
      <c r="C563" s="274" t="s">
        <v>1105</v>
      </c>
      <c r="E563" s="275"/>
    </row>
    <row r="564" spans="1:5" ht="18">
      <c r="A564" s="269" t="s">
        <v>448</v>
      </c>
      <c r="B564" s="292" t="s">
        <v>861</v>
      </c>
      <c r="C564" s="274" t="s">
        <v>1105</v>
      </c>
      <c r="E564" s="275"/>
    </row>
    <row r="565" spans="1:5" ht="18">
      <c r="A565" s="269" t="s">
        <v>449</v>
      </c>
      <c r="B565" s="292" t="s">
        <v>862</v>
      </c>
      <c r="C565" s="274" t="s">
        <v>1105</v>
      </c>
      <c r="E565" s="275"/>
    </row>
    <row r="566" spans="1:5" ht="18.75" thickBot="1">
      <c r="A566" s="269" t="s">
        <v>450</v>
      </c>
      <c r="B566" s="295" t="s">
        <v>863</v>
      </c>
      <c r="C566" s="274" t="s">
        <v>1105</v>
      </c>
      <c r="E566" s="275"/>
    </row>
    <row r="567" spans="1:5" ht="18">
      <c r="A567" s="269" t="s">
        <v>451</v>
      </c>
      <c r="B567" s="298" t="s">
        <v>864</v>
      </c>
      <c r="C567" s="274" t="s">
        <v>1105</v>
      </c>
      <c r="E567" s="275"/>
    </row>
    <row r="568" spans="1:5" ht="18">
      <c r="A568" s="269" t="s">
        <v>452</v>
      </c>
      <c r="B568" s="292" t="s">
        <v>865</v>
      </c>
      <c r="C568" s="274" t="s">
        <v>1105</v>
      </c>
      <c r="E568" s="275"/>
    </row>
    <row r="569" spans="1:5" ht="18">
      <c r="A569" s="269" t="s">
        <v>453</v>
      </c>
      <c r="B569" s="292" t="s">
        <v>866</v>
      </c>
      <c r="C569" s="274" t="s">
        <v>1105</v>
      </c>
      <c r="E569" s="275"/>
    </row>
    <row r="570" spans="1:5" ht="18">
      <c r="A570" s="269" t="s">
        <v>454</v>
      </c>
      <c r="B570" s="292" t="s">
        <v>867</v>
      </c>
      <c r="C570" s="274" t="s">
        <v>1105</v>
      </c>
      <c r="E570" s="275"/>
    </row>
    <row r="571" spans="1:5" ht="18">
      <c r="A571" s="269" t="s">
        <v>455</v>
      </c>
      <c r="B571" s="292" t="s">
        <v>868</v>
      </c>
      <c r="C571" s="274" t="s">
        <v>1105</v>
      </c>
      <c r="E571" s="275"/>
    </row>
    <row r="572" spans="1:5" ht="18">
      <c r="A572" s="269" t="s">
        <v>456</v>
      </c>
      <c r="B572" s="292" t="s">
        <v>869</v>
      </c>
      <c r="C572" s="274" t="s">
        <v>1105</v>
      </c>
      <c r="E572" s="275"/>
    </row>
    <row r="573" spans="1:5" ht="18">
      <c r="A573" s="269" t="s">
        <v>457</v>
      </c>
      <c r="B573" s="292" t="s">
        <v>870</v>
      </c>
      <c r="C573" s="274" t="s">
        <v>1105</v>
      </c>
      <c r="E573" s="275"/>
    </row>
    <row r="574" spans="1:5" ht="18">
      <c r="A574" s="269" t="s">
        <v>458</v>
      </c>
      <c r="B574" s="292" t="s">
        <v>871</v>
      </c>
      <c r="C574" s="274" t="s">
        <v>1105</v>
      </c>
      <c r="E574" s="275"/>
    </row>
    <row r="575" spans="1:5" ht="18">
      <c r="A575" s="269" t="s">
        <v>459</v>
      </c>
      <c r="B575" s="293" t="s">
        <v>872</v>
      </c>
      <c r="C575" s="274" t="s">
        <v>1105</v>
      </c>
      <c r="E575" s="275"/>
    </row>
    <row r="576" spans="1:5" ht="18">
      <c r="A576" s="269" t="s">
        <v>460</v>
      </c>
      <c r="B576" s="292" t="s">
        <v>873</v>
      </c>
      <c r="C576" s="274" t="s">
        <v>1105</v>
      </c>
      <c r="E576" s="275"/>
    </row>
    <row r="577" spans="1:5" ht="18">
      <c r="A577" s="269" t="s">
        <v>461</v>
      </c>
      <c r="B577" s="292" t="s">
        <v>874</v>
      </c>
      <c r="C577" s="274" t="s">
        <v>1105</v>
      </c>
      <c r="E577" s="275"/>
    </row>
    <row r="578" spans="1:5" ht="18">
      <c r="A578" s="269" t="s">
        <v>462</v>
      </c>
      <c r="B578" s="292" t="s">
        <v>875</v>
      </c>
      <c r="C578" s="274" t="s">
        <v>1105</v>
      </c>
      <c r="E578" s="275"/>
    </row>
    <row r="579" spans="1:5" ht="18">
      <c r="A579" s="269" t="s">
        <v>463</v>
      </c>
      <c r="B579" s="292" t="s">
        <v>876</v>
      </c>
      <c r="C579" s="274" t="s">
        <v>1105</v>
      </c>
      <c r="E579" s="275"/>
    </row>
    <row r="580" spans="1:5" ht="18">
      <c r="A580" s="269" t="s">
        <v>464</v>
      </c>
      <c r="B580" s="292" t="s">
        <v>877</v>
      </c>
      <c r="C580" s="274" t="s">
        <v>1105</v>
      </c>
      <c r="E580" s="275"/>
    </row>
    <row r="581" spans="1:5" ht="18">
      <c r="A581" s="269" t="s">
        <v>465</v>
      </c>
      <c r="B581" s="292" t="s">
        <v>878</v>
      </c>
      <c r="C581" s="274" t="s">
        <v>1105</v>
      </c>
      <c r="E581" s="275"/>
    </row>
    <row r="582" spans="1:5" ht="18">
      <c r="A582" s="269" t="s">
        <v>466</v>
      </c>
      <c r="B582" s="292" t="s">
        <v>879</v>
      </c>
      <c r="C582" s="274" t="s">
        <v>1105</v>
      </c>
      <c r="E582" s="275"/>
    </row>
    <row r="583" spans="1:5" ht="18">
      <c r="A583" s="269" t="s">
        <v>467</v>
      </c>
      <c r="B583" s="292" t="s">
        <v>880</v>
      </c>
      <c r="C583" s="274" t="s">
        <v>1105</v>
      </c>
      <c r="E583" s="275"/>
    </row>
    <row r="584" spans="1:5" ht="18.75" thickBot="1">
      <c r="A584" s="269" t="s">
        <v>468</v>
      </c>
      <c r="B584" s="299" t="s">
        <v>881</v>
      </c>
      <c r="C584" s="274" t="s">
        <v>1105</v>
      </c>
      <c r="E584" s="275"/>
    </row>
    <row r="585" spans="1:5" ht="18.75">
      <c r="A585" s="269" t="s">
        <v>469</v>
      </c>
      <c r="B585" s="291" t="s">
        <v>882</v>
      </c>
      <c r="C585" s="274" t="s">
        <v>1105</v>
      </c>
      <c r="E585" s="275"/>
    </row>
    <row r="586" spans="1:5" ht="18.75">
      <c r="A586" s="269" t="s">
        <v>470</v>
      </c>
      <c r="B586" s="292" t="s">
        <v>883</v>
      </c>
      <c r="C586" s="274" t="s">
        <v>1105</v>
      </c>
      <c r="E586" s="275"/>
    </row>
    <row r="587" spans="1:5" ht="18.75">
      <c r="A587" s="269" t="s">
        <v>471</v>
      </c>
      <c r="B587" s="292" t="s">
        <v>884</v>
      </c>
      <c r="C587" s="274" t="s">
        <v>1105</v>
      </c>
      <c r="E587" s="275"/>
    </row>
    <row r="588" spans="1:5" ht="18.75">
      <c r="A588" s="269" t="s">
        <v>472</v>
      </c>
      <c r="B588" s="292" t="s">
        <v>885</v>
      </c>
      <c r="C588" s="274" t="s">
        <v>1105</v>
      </c>
      <c r="E588" s="275"/>
    </row>
    <row r="589" spans="1:5" ht="19.5">
      <c r="A589" s="269" t="s">
        <v>473</v>
      </c>
      <c r="B589" s="293" t="s">
        <v>886</v>
      </c>
      <c r="C589" s="274" t="s">
        <v>1105</v>
      </c>
      <c r="E589" s="275"/>
    </row>
    <row r="590" spans="1:5" ht="18.75">
      <c r="A590" s="269" t="s">
        <v>474</v>
      </c>
      <c r="B590" s="292" t="s">
        <v>887</v>
      </c>
      <c r="C590" s="274" t="s">
        <v>1105</v>
      </c>
      <c r="E590" s="275"/>
    </row>
    <row r="591" spans="1:5" ht="19.5" thickBot="1">
      <c r="A591" s="269" t="s">
        <v>475</v>
      </c>
      <c r="B591" s="295" t="s">
        <v>888</v>
      </c>
      <c r="C591" s="274" t="s">
        <v>1105</v>
      </c>
      <c r="E591" s="275"/>
    </row>
    <row r="592" spans="1:5" ht="18.75">
      <c r="A592" s="269" t="s">
        <v>476</v>
      </c>
      <c r="B592" s="291" t="s">
        <v>889</v>
      </c>
      <c r="C592" s="274" t="s">
        <v>1105</v>
      </c>
      <c r="E592" s="275"/>
    </row>
    <row r="593" spans="1:5" ht="18.75">
      <c r="A593" s="269" t="s">
        <v>477</v>
      </c>
      <c r="B593" s="292" t="s">
        <v>748</v>
      </c>
      <c r="C593" s="274" t="s">
        <v>1105</v>
      </c>
      <c r="E593" s="275"/>
    </row>
    <row r="594" spans="1:5" ht="18.75">
      <c r="A594" s="269" t="s">
        <v>478</v>
      </c>
      <c r="B594" s="292" t="s">
        <v>890</v>
      </c>
      <c r="C594" s="274" t="s">
        <v>1105</v>
      </c>
      <c r="E594" s="275"/>
    </row>
    <row r="595" spans="1:5" ht="18.75">
      <c r="A595" s="269" t="s">
        <v>479</v>
      </c>
      <c r="B595" s="292" t="s">
        <v>891</v>
      </c>
      <c r="C595" s="274" t="s">
        <v>1105</v>
      </c>
      <c r="E595" s="275"/>
    </row>
    <row r="596" spans="1:5" ht="18.75">
      <c r="A596" s="269" t="s">
        <v>480</v>
      </c>
      <c r="B596" s="292" t="s">
        <v>892</v>
      </c>
      <c r="C596" s="274" t="s">
        <v>1105</v>
      </c>
      <c r="E596" s="275"/>
    </row>
    <row r="597" spans="1:5" ht="19.5">
      <c r="A597" s="269" t="s">
        <v>481</v>
      </c>
      <c r="B597" s="293" t="s">
        <v>893</v>
      </c>
      <c r="C597" s="274" t="s">
        <v>1105</v>
      </c>
      <c r="E597" s="275"/>
    </row>
    <row r="598" spans="1:5" ht="18.75">
      <c r="A598" s="269" t="s">
        <v>482</v>
      </c>
      <c r="B598" s="292" t="s">
        <v>894</v>
      </c>
      <c r="C598" s="274" t="s">
        <v>1105</v>
      </c>
      <c r="E598" s="275"/>
    </row>
    <row r="599" spans="1:5" ht="19.5" thickBot="1">
      <c r="A599" s="269" t="s">
        <v>483</v>
      </c>
      <c r="B599" s="295" t="s">
        <v>895</v>
      </c>
      <c r="C599" s="274" t="s">
        <v>1105</v>
      </c>
      <c r="E599" s="275"/>
    </row>
    <row r="600" spans="1:5" ht="18.75">
      <c r="A600" s="269" t="s">
        <v>484</v>
      </c>
      <c r="B600" s="291" t="s">
        <v>896</v>
      </c>
      <c r="C600" s="274" t="s">
        <v>1105</v>
      </c>
      <c r="E600" s="275"/>
    </row>
    <row r="601" spans="1:5" ht="18.75">
      <c r="A601" s="269" t="s">
        <v>485</v>
      </c>
      <c r="B601" s="292" t="s">
        <v>897</v>
      </c>
      <c r="C601" s="274" t="s">
        <v>1105</v>
      </c>
      <c r="E601" s="275"/>
    </row>
    <row r="602" spans="1:5" ht="18.75">
      <c r="A602" s="269" t="s">
        <v>486</v>
      </c>
      <c r="B602" s="292" t="s">
        <v>898</v>
      </c>
      <c r="C602" s="274" t="s">
        <v>1105</v>
      </c>
      <c r="E602" s="275"/>
    </row>
    <row r="603" spans="1:5" ht="18.75">
      <c r="A603" s="269" t="s">
        <v>487</v>
      </c>
      <c r="B603" s="292" t="s">
        <v>899</v>
      </c>
      <c r="C603" s="274" t="s">
        <v>1105</v>
      </c>
      <c r="E603" s="275"/>
    </row>
    <row r="604" spans="1:5" ht="19.5">
      <c r="A604" s="269" t="s">
        <v>488</v>
      </c>
      <c r="B604" s="293" t="s">
        <v>900</v>
      </c>
      <c r="C604" s="274" t="s">
        <v>1105</v>
      </c>
      <c r="E604" s="275"/>
    </row>
    <row r="605" spans="1:5" ht="18.75">
      <c r="A605" s="269" t="s">
        <v>489</v>
      </c>
      <c r="B605" s="292" t="s">
        <v>901</v>
      </c>
      <c r="C605" s="274" t="s">
        <v>1105</v>
      </c>
      <c r="E605" s="275"/>
    </row>
    <row r="606" spans="1:5" ht="19.5" thickBot="1">
      <c r="A606" s="269" t="s">
        <v>490</v>
      </c>
      <c r="B606" s="295" t="s">
        <v>902</v>
      </c>
      <c r="C606" s="274" t="s">
        <v>1105</v>
      </c>
      <c r="E606" s="275"/>
    </row>
    <row r="607" spans="1:5" ht="18.75">
      <c r="A607" s="269" t="s">
        <v>491</v>
      </c>
      <c r="B607" s="291" t="s">
        <v>903</v>
      </c>
      <c r="C607" s="274" t="s">
        <v>1105</v>
      </c>
      <c r="E607" s="275"/>
    </row>
    <row r="608" spans="1:5" ht="18.75">
      <c r="A608" s="269" t="s">
        <v>492</v>
      </c>
      <c r="B608" s="292" t="s">
        <v>904</v>
      </c>
      <c r="C608" s="274" t="s">
        <v>1105</v>
      </c>
      <c r="E608" s="275"/>
    </row>
    <row r="609" spans="1:5" ht="19.5">
      <c r="A609" s="269" t="s">
        <v>493</v>
      </c>
      <c r="B609" s="293" t="s">
        <v>905</v>
      </c>
      <c r="C609" s="274" t="s">
        <v>1105</v>
      </c>
      <c r="E609" s="275"/>
    </row>
    <row r="610" spans="1:5" ht="19.5" thickBot="1">
      <c r="A610" s="269" t="s">
        <v>494</v>
      </c>
      <c r="B610" s="295" t="s">
        <v>906</v>
      </c>
      <c r="C610" s="274" t="s">
        <v>1105</v>
      </c>
      <c r="E610" s="275"/>
    </row>
    <row r="611" spans="1:5" ht="18.75">
      <c r="A611" s="269" t="s">
        <v>495</v>
      </c>
      <c r="B611" s="291" t="s">
        <v>907</v>
      </c>
      <c r="C611" s="274" t="s">
        <v>1105</v>
      </c>
      <c r="E611" s="275"/>
    </row>
    <row r="612" spans="1:5" ht="18.75">
      <c r="A612" s="269" t="s">
        <v>496</v>
      </c>
      <c r="B612" s="292" t="s">
        <v>908</v>
      </c>
      <c r="C612" s="274" t="s">
        <v>1105</v>
      </c>
      <c r="E612" s="275"/>
    </row>
    <row r="613" spans="1:5" ht="18.75">
      <c r="A613" s="269" t="s">
        <v>497</v>
      </c>
      <c r="B613" s="292" t="s">
        <v>909</v>
      </c>
      <c r="C613" s="274" t="s">
        <v>1105</v>
      </c>
      <c r="E613" s="275"/>
    </row>
    <row r="614" spans="1:5" ht="18.75">
      <c r="A614" s="269" t="s">
        <v>498</v>
      </c>
      <c r="B614" s="292" t="s">
        <v>910</v>
      </c>
      <c r="C614" s="274" t="s">
        <v>1105</v>
      </c>
      <c r="E614" s="275"/>
    </row>
    <row r="615" spans="1:5" ht="18.75">
      <c r="A615" s="269" t="s">
        <v>499</v>
      </c>
      <c r="B615" s="292" t="s">
        <v>911</v>
      </c>
      <c r="C615" s="274" t="s">
        <v>1105</v>
      </c>
      <c r="E615" s="275"/>
    </row>
    <row r="616" spans="1:5" ht="18.75">
      <c r="A616" s="269" t="s">
        <v>500</v>
      </c>
      <c r="B616" s="292" t="s">
        <v>912</v>
      </c>
      <c r="C616" s="274" t="s">
        <v>1105</v>
      </c>
      <c r="E616" s="275"/>
    </row>
    <row r="617" spans="1:5" ht="18.75">
      <c r="A617" s="269" t="s">
        <v>501</v>
      </c>
      <c r="B617" s="292" t="s">
        <v>913</v>
      </c>
      <c r="C617" s="274" t="s">
        <v>1105</v>
      </c>
      <c r="E617" s="275"/>
    </row>
    <row r="618" spans="1:5" ht="18.75">
      <c r="A618" s="269" t="s">
        <v>502</v>
      </c>
      <c r="B618" s="292" t="s">
        <v>914</v>
      </c>
      <c r="C618" s="274" t="s">
        <v>1105</v>
      </c>
      <c r="E618" s="275"/>
    </row>
    <row r="619" spans="1:5" ht="19.5">
      <c r="A619" s="269" t="s">
        <v>503</v>
      </c>
      <c r="B619" s="293" t="s">
        <v>915</v>
      </c>
      <c r="C619" s="274" t="s">
        <v>1105</v>
      </c>
      <c r="E619" s="275"/>
    </row>
    <row r="620" spans="1:5" ht="19.5" thickBot="1">
      <c r="A620" s="269" t="s">
        <v>504</v>
      </c>
      <c r="B620" s="295" t="s">
        <v>916</v>
      </c>
      <c r="C620" s="274" t="s">
        <v>1105</v>
      </c>
      <c r="E620" s="275"/>
    </row>
    <row r="621" spans="1:5" ht="18.75">
      <c r="A621" s="269" t="s">
        <v>505</v>
      </c>
      <c r="B621" s="291" t="s">
        <v>1185</v>
      </c>
      <c r="C621" s="274" t="s">
        <v>1105</v>
      </c>
      <c r="E621" s="275"/>
    </row>
    <row r="622" spans="1:5" ht="18.75">
      <c r="A622" s="269" t="s">
        <v>506</v>
      </c>
      <c r="B622" s="292" t="s">
        <v>1186</v>
      </c>
      <c r="C622" s="274" t="s">
        <v>1105</v>
      </c>
      <c r="E622" s="275"/>
    </row>
    <row r="623" spans="1:5" ht="18.75">
      <c r="A623" s="269" t="s">
        <v>507</v>
      </c>
      <c r="B623" s="292" t="s">
        <v>1187</v>
      </c>
      <c r="C623" s="274" t="s">
        <v>1105</v>
      </c>
      <c r="E623" s="275"/>
    </row>
    <row r="624" spans="1:5" ht="18.75">
      <c r="A624" s="269" t="s">
        <v>508</v>
      </c>
      <c r="B624" s="292" t="s">
        <v>1188</v>
      </c>
      <c r="C624" s="274" t="s">
        <v>1105</v>
      </c>
      <c r="E624" s="275"/>
    </row>
    <row r="625" spans="1:5" ht="18.75">
      <c r="A625" s="269" t="s">
        <v>509</v>
      </c>
      <c r="B625" s="292" t="s">
        <v>1189</v>
      </c>
      <c r="C625" s="274" t="s">
        <v>1105</v>
      </c>
      <c r="E625" s="275"/>
    </row>
    <row r="626" spans="1:5" ht="18.75">
      <c r="A626" s="269" t="s">
        <v>510</v>
      </c>
      <c r="B626" s="292" t="s">
        <v>1190</v>
      </c>
      <c r="C626" s="274" t="s">
        <v>1105</v>
      </c>
      <c r="E626" s="275"/>
    </row>
    <row r="627" spans="1:5" ht="18.75">
      <c r="A627" s="269" t="s">
        <v>511</v>
      </c>
      <c r="B627" s="292" t="s">
        <v>1191</v>
      </c>
      <c r="C627" s="274" t="s">
        <v>1105</v>
      </c>
      <c r="E627" s="275"/>
    </row>
    <row r="628" spans="1:5" ht="18.75">
      <c r="A628" s="269" t="s">
        <v>512</v>
      </c>
      <c r="B628" s="292" t="s">
        <v>1192</v>
      </c>
      <c r="C628" s="274" t="s">
        <v>1105</v>
      </c>
      <c r="E628" s="275"/>
    </row>
    <row r="629" spans="1:5" ht="18.75">
      <c r="A629" s="269" t="s">
        <v>513</v>
      </c>
      <c r="B629" s="292" t="s">
        <v>116</v>
      </c>
      <c r="C629" s="274" t="s">
        <v>1105</v>
      </c>
      <c r="E629" s="275"/>
    </row>
    <row r="630" spans="1:5" ht="18.75">
      <c r="A630" s="269" t="s">
        <v>514</v>
      </c>
      <c r="B630" s="292" t="s">
        <v>117</v>
      </c>
      <c r="C630" s="274" t="s">
        <v>1105</v>
      </c>
      <c r="E630" s="275"/>
    </row>
    <row r="631" spans="1:5" ht="18.75">
      <c r="A631" s="269" t="s">
        <v>515</v>
      </c>
      <c r="B631" s="292" t="s">
        <v>118</v>
      </c>
      <c r="C631" s="274" t="s">
        <v>1105</v>
      </c>
      <c r="E631" s="275"/>
    </row>
    <row r="632" spans="1:5" ht="18.75">
      <c r="A632" s="269" t="s">
        <v>516</v>
      </c>
      <c r="B632" s="292" t="s">
        <v>119</v>
      </c>
      <c r="C632" s="274" t="s">
        <v>1105</v>
      </c>
      <c r="E632" s="275"/>
    </row>
    <row r="633" spans="1:5" ht="18.75">
      <c r="A633" s="269" t="s">
        <v>517</v>
      </c>
      <c r="B633" s="292" t="s">
        <v>120</v>
      </c>
      <c r="C633" s="274" t="s">
        <v>1105</v>
      </c>
      <c r="E633" s="275"/>
    </row>
    <row r="634" spans="1:5" ht="18.75">
      <c r="A634" s="269" t="s">
        <v>518</v>
      </c>
      <c r="B634" s="292" t="s">
        <v>121</v>
      </c>
      <c r="C634" s="274" t="s">
        <v>1105</v>
      </c>
      <c r="E634" s="275"/>
    </row>
    <row r="635" spans="1:5" ht="18.75">
      <c r="A635" s="269" t="s">
        <v>519</v>
      </c>
      <c r="B635" s="292" t="s">
        <v>122</v>
      </c>
      <c r="C635" s="274" t="s">
        <v>1105</v>
      </c>
      <c r="E635" s="275"/>
    </row>
    <row r="636" spans="1:5" ht="18.75">
      <c r="A636" s="269" t="s">
        <v>520</v>
      </c>
      <c r="B636" s="292" t="s">
        <v>123</v>
      </c>
      <c r="C636" s="274" t="s">
        <v>1105</v>
      </c>
      <c r="E636" s="275"/>
    </row>
    <row r="637" spans="1:5" ht="18.75">
      <c r="A637" s="269" t="s">
        <v>521</v>
      </c>
      <c r="B637" s="292" t="s">
        <v>124</v>
      </c>
      <c r="C637" s="274" t="s">
        <v>1105</v>
      </c>
      <c r="E637" s="275"/>
    </row>
    <row r="638" spans="1:5" ht="18.75">
      <c r="A638" s="269" t="s">
        <v>522</v>
      </c>
      <c r="B638" s="292" t="s">
        <v>125</v>
      </c>
      <c r="C638" s="274" t="s">
        <v>1105</v>
      </c>
      <c r="E638" s="275"/>
    </row>
    <row r="639" spans="1:5" ht="18.75">
      <c r="A639" s="269" t="s">
        <v>523</v>
      </c>
      <c r="B639" s="292" t="s">
        <v>126</v>
      </c>
      <c r="C639" s="274" t="s">
        <v>1105</v>
      </c>
      <c r="E639" s="275"/>
    </row>
    <row r="640" spans="1:5" ht="18.75">
      <c r="A640" s="269" t="s">
        <v>524</v>
      </c>
      <c r="B640" s="292" t="s">
        <v>127</v>
      </c>
      <c r="C640" s="274" t="s">
        <v>1105</v>
      </c>
      <c r="E640" s="275"/>
    </row>
    <row r="641" spans="1:5" ht="18.75">
      <c r="A641" s="269" t="s">
        <v>525</v>
      </c>
      <c r="B641" s="292" t="s">
        <v>128</v>
      </c>
      <c r="C641" s="274" t="s">
        <v>1105</v>
      </c>
      <c r="E641" s="275"/>
    </row>
    <row r="642" spans="1:5" ht="18.75">
      <c r="A642" s="269" t="s">
        <v>526</v>
      </c>
      <c r="B642" s="292" t="s">
        <v>129</v>
      </c>
      <c r="C642" s="274" t="s">
        <v>1105</v>
      </c>
      <c r="E642" s="275"/>
    </row>
    <row r="643" spans="1:5" ht="18.75">
      <c r="A643" s="269" t="s">
        <v>527</v>
      </c>
      <c r="B643" s="292" t="s">
        <v>130</v>
      </c>
      <c r="C643" s="274" t="s">
        <v>1105</v>
      </c>
      <c r="E643" s="275"/>
    </row>
    <row r="644" spans="1:5" ht="18.75">
      <c r="A644" s="269" t="s">
        <v>528</v>
      </c>
      <c r="B644" s="292" t="s">
        <v>131</v>
      </c>
      <c r="C644" s="274" t="s">
        <v>1105</v>
      </c>
      <c r="E644" s="275"/>
    </row>
    <row r="645" spans="1:5" ht="20.25" thickBot="1">
      <c r="A645" s="269" t="s">
        <v>529</v>
      </c>
      <c r="B645" s="300" t="s">
        <v>132</v>
      </c>
      <c r="C645" s="274" t="s">
        <v>1105</v>
      </c>
      <c r="E645" s="275"/>
    </row>
    <row r="646" spans="1:5" ht="18.75">
      <c r="A646" s="269" t="s">
        <v>530</v>
      </c>
      <c r="B646" s="291" t="s">
        <v>917</v>
      </c>
      <c r="C646" s="274" t="s">
        <v>1105</v>
      </c>
      <c r="E646" s="275"/>
    </row>
    <row r="647" spans="1:5" ht="18.75">
      <c r="A647" s="269" t="s">
        <v>531</v>
      </c>
      <c r="B647" s="292" t="s">
        <v>918</v>
      </c>
      <c r="C647" s="274" t="s">
        <v>1105</v>
      </c>
      <c r="E647" s="275"/>
    </row>
    <row r="648" spans="1:5" ht="18.75">
      <c r="A648" s="269" t="s">
        <v>532</v>
      </c>
      <c r="B648" s="292" t="s">
        <v>919</v>
      </c>
      <c r="C648" s="274" t="s">
        <v>1105</v>
      </c>
      <c r="E648" s="275"/>
    </row>
    <row r="649" spans="1:5" ht="18.75">
      <c r="A649" s="269" t="s">
        <v>533</v>
      </c>
      <c r="B649" s="292" t="s">
        <v>920</v>
      </c>
      <c r="C649" s="274" t="s">
        <v>1105</v>
      </c>
      <c r="E649" s="275"/>
    </row>
    <row r="650" spans="1:5" ht="18.75">
      <c r="A650" s="269" t="s">
        <v>534</v>
      </c>
      <c r="B650" s="292" t="s">
        <v>921</v>
      </c>
      <c r="C650" s="274" t="s">
        <v>1105</v>
      </c>
      <c r="E650" s="275"/>
    </row>
    <row r="651" spans="1:5" ht="18.75">
      <c r="A651" s="269" t="s">
        <v>535</v>
      </c>
      <c r="B651" s="292" t="s">
        <v>922</v>
      </c>
      <c r="C651" s="274" t="s">
        <v>1105</v>
      </c>
      <c r="E651" s="275"/>
    </row>
    <row r="652" spans="1:5" ht="18.75">
      <c r="A652" s="269" t="s">
        <v>536</v>
      </c>
      <c r="B652" s="292" t="s">
        <v>923</v>
      </c>
      <c r="C652" s="274" t="s">
        <v>1105</v>
      </c>
      <c r="E652" s="275"/>
    </row>
    <row r="653" spans="1:5" ht="18.75">
      <c r="A653" s="269" t="s">
        <v>537</v>
      </c>
      <c r="B653" s="292" t="s">
        <v>924</v>
      </c>
      <c r="C653" s="274" t="s">
        <v>1105</v>
      </c>
      <c r="E653" s="275"/>
    </row>
    <row r="654" spans="1:5" ht="18.75">
      <c r="A654" s="269" t="s">
        <v>538</v>
      </c>
      <c r="B654" s="292" t="s">
        <v>925</v>
      </c>
      <c r="C654" s="274" t="s">
        <v>1105</v>
      </c>
      <c r="E654" s="275"/>
    </row>
    <row r="655" spans="1:5" ht="18.75">
      <c r="A655" s="269" t="s">
        <v>539</v>
      </c>
      <c r="B655" s="292" t="s">
        <v>926</v>
      </c>
      <c r="C655" s="274" t="s">
        <v>1105</v>
      </c>
      <c r="E655" s="275"/>
    </row>
    <row r="656" spans="1:5" ht="18.75">
      <c r="A656" s="269" t="s">
        <v>540</v>
      </c>
      <c r="B656" s="292" t="s">
        <v>927</v>
      </c>
      <c r="C656" s="274" t="s">
        <v>1105</v>
      </c>
      <c r="E656" s="275"/>
    </row>
    <row r="657" spans="1:5" ht="18.75">
      <c r="A657" s="269" t="s">
        <v>541</v>
      </c>
      <c r="B657" s="292" t="s">
        <v>928</v>
      </c>
      <c r="C657" s="274" t="s">
        <v>1105</v>
      </c>
      <c r="E657" s="275"/>
    </row>
    <row r="658" spans="1:5" ht="18.75">
      <c r="A658" s="269" t="s">
        <v>542</v>
      </c>
      <c r="B658" s="292" t="s">
        <v>929</v>
      </c>
      <c r="C658" s="274" t="s">
        <v>1105</v>
      </c>
      <c r="E658" s="275"/>
    </row>
    <row r="659" spans="1:5" ht="18.75">
      <c r="A659" s="269" t="s">
        <v>543</v>
      </c>
      <c r="B659" s="292" t="s">
        <v>930</v>
      </c>
      <c r="C659" s="274" t="s">
        <v>1105</v>
      </c>
      <c r="E659" s="275"/>
    </row>
    <row r="660" spans="1:5" ht="18.75">
      <c r="A660" s="269" t="s">
        <v>544</v>
      </c>
      <c r="B660" s="292" t="s">
        <v>931</v>
      </c>
      <c r="C660" s="274" t="s">
        <v>1105</v>
      </c>
      <c r="E660" s="275"/>
    </row>
    <row r="661" spans="1:5" ht="18.75">
      <c r="A661" s="269" t="s">
        <v>545</v>
      </c>
      <c r="B661" s="292" t="s">
        <v>932</v>
      </c>
      <c r="C661" s="274" t="s">
        <v>1105</v>
      </c>
      <c r="E661" s="275"/>
    </row>
    <row r="662" spans="1:5" ht="18.75">
      <c r="A662" s="269" t="s">
        <v>546</v>
      </c>
      <c r="B662" s="292" t="s">
        <v>933</v>
      </c>
      <c r="C662" s="274" t="s">
        <v>1105</v>
      </c>
      <c r="E662" s="275"/>
    </row>
    <row r="663" spans="1:5" ht="18.75">
      <c r="A663" s="269" t="s">
        <v>547</v>
      </c>
      <c r="B663" s="292" t="s">
        <v>934</v>
      </c>
      <c r="C663" s="274" t="s">
        <v>1105</v>
      </c>
      <c r="E663" s="275"/>
    </row>
    <row r="664" spans="1:5" ht="18.75">
      <c r="A664" s="269" t="s">
        <v>548</v>
      </c>
      <c r="B664" s="292" t="s">
        <v>935</v>
      </c>
      <c r="C664" s="274" t="s">
        <v>1105</v>
      </c>
      <c r="E664" s="275"/>
    </row>
    <row r="665" spans="1:5" ht="18.75">
      <c r="A665" s="269" t="s">
        <v>549</v>
      </c>
      <c r="B665" s="292" t="s">
        <v>936</v>
      </c>
      <c r="C665" s="274" t="s">
        <v>1105</v>
      </c>
      <c r="E665" s="275"/>
    </row>
    <row r="666" spans="1:5" ht="18.75">
      <c r="A666" s="269" t="s">
        <v>550</v>
      </c>
      <c r="B666" s="292" t="s">
        <v>937</v>
      </c>
      <c r="C666" s="274" t="s">
        <v>1105</v>
      </c>
      <c r="E666" s="275"/>
    </row>
    <row r="667" spans="1:5" ht="19.5" thickBot="1">
      <c r="A667" s="269" t="s">
        <v>551</v>
      </c>
      <c r="B667" s="295" t="s">
        <v>938</v>
      </c>
      <c r="C667" s="274" t="s">
        <v>1105</v>
      </c>
      <c r="E667" s="275"/>
    </row>
    <row r="668" spans="1:5" ht="18.75">
      <c r="A668" s="269" t="s">
        <v>552</v>
      </c>
      <c r="B668" s="291" t="s">
        <v>939</v>
      </c>
      <c r="C668" s="274" t="s">
        <v>1105</v>
      </c>
      <c r="E668" s="275"/>
    </row>
    <row r="669" spans="1:5" ht="18.75">
      <c r="A669" s="269" t="s">
        <v>553</v>
      </c>
      <c r="B669" s="292" t="s">
        <v>940</v>
      </c>
      <c r="C669" s="274" t="s">
        <v>1105</v>
      </c>
      <c r="E669" s="275"/>
    </row>
    <row r="670" spans="1:5" ht="18.75">
      <c r="A670" s="269" t="s">
        <v>554</v>
      </c>
      <c r="B670" s="292" t="s">
        <v>941</v>
      </c>
      <c r="C670" s="274" t="s">
        <v>1105</v>
      </c>
      <c r="E670" s="275"/>
    </row>
    <row r="671" spans="1:5" ht="18.75">
      <c r="A671" s="269" t="s">
        <v>555</v>
      </c>
      <c r="B671" s="292" t="s">
        <v>942</v>
      </c>
      <c r="C671" s="274" t="s">
        <v>1105</v>
      </c>
      <c r="E671" s="275"/>
    </row>
    <row r="672" spans="1:5" ht="18.75">
      <c r="A672" s="269" t="s">
        <v>556</v>
      </c>
      <c r="B672" s="292" t="s">
        <v>943</v>
      </c>
      <c r="C672" s="274" t="s">
        <v>1105</v>
      </c>
      <c r="E672" s="275"/>
    </row>
    <row r="673" spans="1:5" ht="18.75">
      <c r="A673" s="269" t="s">
        <v>557</v>
      </c>
      <c r="B673" s="292" t="s">
        <v>944</v>
      </c>
      <c r="C673" s="274" t="s">
        <v>1105</v>
      </c>
      <c r="E673" s="275"/>
    </row>
    <row r="674" spans="1:5" ht="18.75">
      <c r="A674" s="269" t="s">
        <v>558</v>
      </c>
      <c r="B674" s="292" t="s">
        <v>945</v>
      </c>
      <c r="C674" s="274" t="s">
        <v>1105</v>
      </c>
      <c r="E674" s="275"/>
    </row>
    <row r="675" spans="1:5" ht="18.75">
      <c r="A675" s="269" t="s">
        <v>559</v>
      </c>
      <c r="B675" s="292" t="s">
        <v>946</v>
      </c>
      <c r="C675" s="274" t="s">
        <v>1105</v>
      </c>
      <c r="E675" s="275"/>
    </row>
    <row r="676" spans="1:5" ht="18.75">
      <c r="A676" s="269" t="s">
        <v>560</v>
      </c>
      <c r="B676" s="292" t="s">
        <v>947</v>
      </c>
      <c r="C676" s="274" t="s">
        <v>1105</v>
      </c>
      <c r="E676" s="275"/>
    </row>
    <row r="677" spans="1:5" ht="19.5">
      <c r="A677" s="269" t="s">
        <v>561</v>
      </c>
      <c r="B677" s="293" t="s">
        <v>948</v>
      </c>
      <c r="C677" s="274" t="s">
        <v>1105</v>
      </c>
      <c r="E677" s="275"/>
    </row>
    <row r="678" spans="1:5" ht="19.5" thickBot="1">
      <c r="A678" s="269" t="s">
        <v>562</v>
      </c>
      <c r="B678" s="295" t="s">
        <v>949</v>
      </c>
      <c r="C678" s="274" t="s">
        <v>1105</v>
      </c>
      <c r="E678" s="275"/>
    </row>
    <row r="679" spans="1:5" ht="18.75">
      <c r="A679" s="269" t="s">
        <v>563</v>
      </c>
      <c r="B679" s="291" t="s">
        <v>950</v>
      </c>
      <c r="C679" s="274" t="s">
        <v>1105</v>
      </c>
      <c r="E679" s="275"/>
    </row>
    <row r="680" spans="1:5" ht="18.75">
      <c r="A680" s="269" t="s">
        <v>564</v>
      </c>
      <c r="B680" s="292" t="s">
        <v>951</v>
      </c>
      <c r="C680" s="274" t="s">
        <v>1105</v>
      </c>
      <c r="E680" s="275"/>
    </row>
    <row r="681" spans="1:5" ht="18.75">
      <c r="A681" s="269" t="s">
        <v>565</v>
      </c>
      <c r="B681" s="292" t="s">
        <v>952</v>
      </c>
      <c r="C681" s="274" t="s">
        <v>1105</v>
      </c>
      <c r="E681" s="275"/>
    </row>
    <row r="682" spans="1:5" ht="18.75">
      <c r="A682" s="269" t="s">
        <v>566</v>
      </c>
      <c r="B682" s="292" t="s">
        <v>953</v>
      </c>
      <c r="C682" s="274" t="s">
        <v>1105</v>
      </c>
      <c r="E682" s="275"/>
    </row>
    <row r="683" spans="1:5" ht="20.25" thickBot="1">
      <c r="A683" s="269" t="s">
        <v>567</v>
      </c>
      <c r="B683" s="300" t="s">
        <v>954</v>
      </c>
      <c r="C683" s="274" t="s">
        <v>1105</v>
      </c>
      <c r="E683" s="275"/>
    </row>
    <row r="684" spans="1:5" ht="18.75">
      <c r="A684" s="269" t="s">
        <v>568</v>
      </c>
      <c r="B684" s="291" t="s">
        <v>955</v>
      </c>
      <c r="C684" s="274" t="s">
        <v>1105</v>
      </c>
      <c r="E684" s="275"/>
    </row>
    <row r="685" spans="1:5" ht="18.75">
      <c r="A685" s="269" t="s">
        <v>569</v>
      </c>
      <c r="B685" s="292" t="s">
        <v>956</v>
      </c>
      <c r="C685" s="274" t="s">
        <v>1105</v>
      </c>
      <c r="E685" s="275"/>
    </row>
    <row r="686" spans="1:5" ht="18.75">
      <c r="A686" s="269" t="s">
        <v>570</v>
      </c>
      <c r="B686" s="292" t="s">
        <v>957</v>
      </c>
      <c r="C686" s="274" t="s">
        <v>1105</v>
      </c>
      <c r="E686" s="275"/>
    </row>
    <row r="687" spans="1:5" ht="18.75">
      <c r="A687" s="269" t="s">
        <v>571</v>
      </c>
      <c r="B687" s="292" t="s">
        <v>958</v>
      </c>
      <c r="C687" s="274" t="s">
        <v>1105</v>
      </c>
      <c r="E687" s="275"/>
    </row>
    <row r="688" spans="1:5" ht="18.75">
      <c r="A688" s="269" t="s">
        <v>572</v>
      </c>
      <c r="B688" s="292" t="s">
        <v>959</v>
      </c>
      <c r="C688" s="274" t="s">
        <v>1105</v>
      </c>
      <c r="E688" s="275"/>
    </row>
    <row r="689" spans="1:5" ht="18.75">
      <c r="A689" s="269" t="s">
        <v>573</v>
      </c>
      <c r="B689" s="292" t="s">
        <v>960</v>
      </c>
      <c r="C689" s="274" t="s">
        <v>1105</v>
      </c>
      <c r="E689" s="275"/>
    </row>
    <row r="690" spans="1:5" ht="18.75">
      <c r="A690" s="269" t="s">
        <v>574</v>
      </c>
      <c r="B690" s="292" t="s">
        <v>961</v>
      </c>
      <c r="C690" s="274" t="s">
        <v>1105</v>
      </c>
      <c r="E690" s="275"/>
    </row>
    <row r="691" spans="1:5" ht="18.75">
      <c r="A691" s="269" t="s">
        <v>575</v>
      </c>
      <c r="B691" s="292" t="s">
        <v>962</v>
      </c>
      <c r="C691" s="274" t="s">
        <v>1105</v>
      </c>
      <c r="E691" s="275"/>
    </row>
    <row r="692" spans="1:5" ht="18.75">
      <c r="A692" s="269" t="s">
        <v>576</v>
      </c>
      <c r="B692" s="292" t="s">
        <v>963</v>
      </c>
      <c r="C692" s="274" t="s">
        <v>1105</v>
      </c>
      <c r="E692" s="275"/>
    </row>
    <row r="693" spans="1:5" ht="18.75">
      <c r="A693" s="269" t="s">
        <v>577</v>
      </c>
      <c r="B693" s="292" t="s">
        <v>964</v>
      </c>
      <c r="C693" s="274" t="s">
        <v>1105</v>
      </c>
      <c r="E693" s="275"/>
    </row>
    <row r="694" spans="1:5" ht="20.25" thickBot="1">
      <c r="A694" s="269" t="s">
        <v>578</v>
      </c>
      <c r="B694" s="300" t="s">
        <v>965</v>
      </c>
      <c r="C694" s="274" t="s">
        <v>1105</v>
      </c>
      <c r="E694" s="275"/>
    </row>
    <row r="695" spans="1:5" ht="18.75">
      <c r="A695" s="269" t="s">
        <v>579</v>
      </c>
      <c r="B695" s="291" t="s">
        <v>966</v>
      </c>
      <c r="C695" s="274" t="s">
        <v>1105</v>
      </c>
      <c r="E695" s="275"/>
    </row>
    <row r="696" spans="1:5" ht="18.75">
      <c r="A696" s="269" t="s">
        <v>580</v>
      </c>
      <c r="B696" s="292" t="s">
        <v>967</v>
      </c>
      <c r="C696" s="274" t="s">
        <v>1105</v>
      </c>
      <c r="E696" s="275"/>
    </row>
    <row r="697" spans="1:5" ht="18.75">
      <c r="A697" s="269" t="s">
        <v>581</v>
      </c>
      <c r="B697" s="292" t="s">
        <v>968</v>
      </c>
      <c r="C697" s="274" t="s">
        <v>1105</v>
      </c>
      <c r="E697" s="275"/>
    </row>
    <row r="698" spans="1:5" ht="18.75">
      <c r="A698" s="269" t="s">
        <v>582</v>
      </c>
      <c r="B698" s="292" t="s">
        <v>969</v>
      </c>
      <c r="C698" s="274" t="s">
        <v>1105</v>
      </c>
      <c r="E698" s="275"/>
    </row>
    <row r="699" spans="1:5" ht="18.75">
      <c r="A699" s="269" t="s">
        <v>583</v>
      </c>
      <c r="B699" s="292" t="s">
        <v>970</v>
      </c>
      <c r="C699" s="274" t="s">
        <v>1105</v>
      </c>
      <c r="E699" s="275"/>
    </row>
    <row r="700" spans="1:5" ht="18.75">
      <c r="A700" s="269" t="s">
        <v>584</v>
      </c>
      <c r="B700" s="292" t="s">
        <v>971</v>
      </c>
      <c r="C700" s="274" t="s">
        <v>1105</v>
      </c>
      <c r="E700" s="275"/>
    </row>
    <row r="701" spans="1:5" ht="18.75">
      <c r="A701" s="269" t="s">
        <v>585</v>
      </c>
      <c r="B701" s="292" t="s">
        <v>972</v>
      </c>
      <c r="C701" s="274" t="s">
        <v>1105</v>
      </c>
      <c r="E701" s="275"/>
    </row>
    <row r="702" spans="1:5" ht="18.75">
      <c r="A702" s="269" t="s">
        <v>586</v>
      </c>
      <c r="B702" s="292" t="s">
        <v>973</v>
      </c>
      <c r="C702" s="274" t="s">
        <v>1105</v>
      </c>
      <c r="E702" s="275"/>
    </row>
    <row r="703" spans="1:5" ht="18.75">
      <c r="A703" s="269" t="s">
        <v>587</v>
      </c>
      <c r="B703" s="292" t="s">
        <v>974</v>
      </c>
      <c r="C703" s="274" t="s">
        <v>1105</v>
      </c>
      <c r="E703" s="275"/>
    </row>
    <row r="704" spans="1:5" ht="20.25" thickBot="1">
      <c r="A704" s="269" t="s">
        <v>588</v>
      </c>
      <c r="B704" s="300" t="s">
        <v>975</v>
      </c>
      <c r="C704" s="274" t="s">
        <v>1105</v>
      </c>
      <c r="E704" s="275"/>
    </row>
    <row r="705" spans="1:5" ht="18.75">
      <c r="A705" s="269" t="s">
        <v>589</v>
      </c>
      <c r="B705" s="291" t="s">
        <v>976</v>
      </c>
      <c r="C705" s="274" t="s">
        <v>1105</v>
      </c>
      <c r="E705" s="275"/>
    </row>
    <row r="706" spans="1:5" ht="18.75">
      <c r="A706" s="269" t="s">
        <v>590</v>
      </c>
      <c r="B706" s="292" t="s">
        <v>977</v>
      </c>
      <c r="C706" s="274" t="s">
        <v>1105</v>
      </c>
      <c r="E706" s="275"/>
    </row>
    <row r="707" spans="1:5" ht="18.75">
      <c r="A707" s="269" t="s">
        <v>591</v>
      </c>
      <c r="B707" s="292" t="s">
        <v>978</v>
      </c>
      <c r="C707" s="274" t="s">
        <v>1105</v>
      </c>
      <c r="E707" s="275"/>
    </row>
    <row r="708" spans="1:5" ht="18.75">
      <c r="A708" s="269" t="s">
        <v>592</v>
      </c>
      <c r="B708" s="292" t="s">
        <v>979</v>
      </c>
      <c r="C708" s="274" t="s">
        <v>1105</v>
      </c>
      <c r="E708" s="275"/>
    </row>
    <row r="709" spans="1:5" ht="20.25" thickBot="1">
      <c r="A709" s="269" t="s">
        <v>593</v>
      </c>
      <c r="B709" s="300" t="s">
        <v>980</v>
      </c>
      <c r="C709" s="274" t="s">
        <v>1105</v>
      </c>
      <c r="E709" s="275"/>
    </row>
    <row r="710" spans="1:5" ht="19.5">
      <c r="A710" s="301"/>
      <c r="B710" s="302"/>
      <c r="C710" s="274"/>
      <c r="E710" s="275"/>
    </row>
    <row r="711" spans="1:3" ht="14.25">
      <c r="A711" s="303" t="s">
        <v>135</v>
      </c>
      <c r="B711" s="304" t="s">
        <v>134</v>
      </c>
      <c r="C711" s="303" t="s">
        <v>135</v>
      </c>
    </row>
    <row r="712" spans="1:3" ht="14.25">
      <c r="A712" s="305"/>
      <c r="B712" s="306">
        <v>42400</v>
      </c>
      <c r="C712" s="305" t="s">
        <v>594</v>
      </c>
    </row>
    <row r="713" spans="1:3" ht="14.25">
      <c r="A713" s="305"/>
      <c r="B713" s="306">
        <v>42429</v>
      </c>
      <c r="C713" s="305" t="s">
        <v>595</v>
      </c>
    </row>
    <row r="714" spans="1:3" ht="14.25">
      <c r="A714" s="305"/>
      <c r="B714" s="306">
        <v>42460</v>
      </c>
      <c r="C714" s="305" t="s">
        <v>596</v>
      </c>
    </row>
    <row r="715" spans="1:3" ht="14.25">
      <c r="A715" s="305"/>
      <c r="B715" s="306">
        <v>42490</v>
      </c>
      <c r="C715" s="305" t="s">
        <v>597</v>
      </c>
    </row>
    <row r="716" spans="1:3" ht="14.25">
      <c r="A716" s="305"/>
      <c r="B716" s="306">
        <v>42521</v>
      </c>
      <c r="C716" s="305" t="s">
        <v>598</v>
      </c>
    </row>
    <row r="717" spans="1:3" ht="14.25">
      <c r="A717" s="305"/>
      <c r="B717" s="306">
        <v>42551</v>
      </c>
      <c r="C717" s="305" t="s">
        <v>599</v>
      </c>
    </row>
    <row r="718" spans="1:3" ht="14.25">
      <c r="A718" s="305"/>
      <c r="B718" s="306">
        <v>42582</v>
      </c>
      <c r="C718" s="305" t="s">
        <v>600</v>
      </c>
    </row>
    <row r="719" spans="1:3" ht="14.25">
      <c r="A719" s="305"/>
      <c r="B719" s="306">
        <v>42613</v>
      </c>
      <c r="C719" s="305" t="s">
        <v>601</v>
      </c>
    </row>
    <row r="720" spans="1:3" ht="14.25">
      <c r="A720" s="305"/>
      <c r="B720" s="306">
        <v>42643</v>
      </c>
      <c r="C720" s="305" t="s">
        <v>602</v>
      </c>
    </row>
    <row r="721" spans="1:3" ht="14.25">
      <c r="A721" s="305"/>
      <c r="B721" s="306">
        <v>42674</v>
      </c>
      <c r="C721" s="305" t="s">
        <v>603</v>
      </c>
    </row>
    <row r="722" spans="1:3" ht="14.25">
      <c r="A722" s="305"/>
      <c r="B722" s="306">
        <v>42704</v>
      </c>
      <c r="C722" s="305" t="s">
        <v>604</v>
      </c>
    </row>
    <row r="723" spans="1:3" ht="14.25">
      <c r="A723" s="305"/>
      <c r="B723" s="306">
        <v>42735</v>
      </c>
      <c r="C723" s="305" t="s">
        <v>605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C1">
      <selection activeCell="B1" sqref="A1:B16384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</cols>
  <sheetData>
    <row r="1" ht="12.75">
      <c r="A1" t="s">
        <v>984</v>
      </c>
    </row>
    <row r="2" spans="1:2" ht="12.75">
      <c r="A2" t="s">
        <v>985</v>
      </c>
      <c r="B2">
        <v>101</v>
      </c>
    </row>
    <row r="3" spans="1:2" ht="12.75">
      <c r="A3" t="s">
        <v>986</v>
      </c>
      <c r="B3">
        <v>102</v>
      </c>
    </row>
    <row r="4" spans="1:2" ht="12.75">
      <c r="A4" t="s">
        <v>987</v>
      </c>
      <c r="B4">
        <v>103</v>
      </c>
    </row>
    <row r="5" spans="1:2" ht="12.75">
      <c r="A5" t="s">
        <v>988</v>
      </c>
      <c r="B5">
        <v>201</v>
      </c>
    </row>
    <row r="6" spans="1:2" ht="12.75">
      <c r="A6" t="s">
        <v>989</v>
      </c>
      <c r="B6">
        <v>202</v>
      </c>
    </row>
    <row r="7" spans="1:2" ht="12.75">
      <c r="A7" t="s">
        <v>990</v>
      </c>
      <c r="B7">
        <v>203</v>
      </c>
    </row>
    <row r="8" spans="1:2" ht="12.75">
      <c r="A8" t="s">
        <v>991</v>
      </c>
      <c r="B8">
        <v>204</v>
      </c>
    </row>
    <row r="9" spans="1:2" ht="12.75">
      <c r="A9" t="s">
        <v>992</v>
      </c>
      <c r="B9">
        <v>205</v>
      </c>
    </row>
    <row r="10" spans="1:2" ht="12.75">
      <c r="A10" t="s">
        <v>993</v>
      </c>
      <c r="B10">
        <v>301</v>
      </c>
    </row>
    <row r="11" spans="1:2" ht="12.75">
      <c r="A11" t="s">
        <v>994</v>
      </c>
      <c r="B11">
        <v>401</v>
      </c>
    </row>
    <row r="12" spans="1:2" ht="12.75">
      <c r="A12" t="s">
        <v>1039</v>
      </c>
      <c r="B12">
        <v>501</v>
      </c>
    </row>
    <row r="13" spans="1:2" ht="12.75">
      <c r="A13" t="s">
        <v>995</v>
      </c>
      <c r="B13">
        <v>502</v>
      </c>
    </row>
    <row r="14" spans="1:2" ht="12.75">
      <c r="A14" t="s">
        <v>996</v>
      </c>
      <c r="B14">
        <v>503</v>
      </c>
    </row>
    <row r="15" spans="1:2" ht="12.75">
      <c r="A15" t="s">
        <v>997</v>
      </c>
      <c r="B15">
        <v>601</v>
      </c>
    </row>
    <row r="16" spans="1:2" ht="12.75">
      <c r="A16" t="s">
        <v>998</v>
      </c>
      <c r="B16">
        <v>602</v>
      </c>
    </row>
    <row r="17" spans="1:2" ht="12.75">
      <c r="A17" t="s">
        <v>999</v>
      </c>
      <c r="B17">
        <v>701</v>
      </c>
    </row>
    <row r="18" spans="1:2" ht="12.75">
      <c r="A18" t="s">
        <v>1000</v>
      </c>
      <c r="B18">
        <v>702</v>
      </c>
    </row>
    <row r="19" spans="1:2" ht="12.75">
      <c r="A19" t="s">
        <v>1001</v>
      </c>
      <c r="B19">
        <v>703</v>
      </c>
    </row>
    <row r="20" spans="1:2" ht="12.75">
      <c r="A20" t="s">
        <v>1002</v>
      </c>
      <c r="B20">
        <v>704</v>
      </c>
    </row>
    <row r="21" spans="1:2" ht="12.75">
      <c r="A21" t="s">
        <v>1003</v>
      </c>
      <c r="B21">
        <v>801</v>
      </c>
    </row>
    <row r="22" spans="1:2" ht="12.75">
      <c r="A22" t="s">
        <v>1004</v>
      </c>
      <c r="B22">
        <v>802</v>
      </c>
    </row>
    <row r="23" spans="1:2" ht="12.75">
      <c r="A23" t="s">
        <v>1005</v>
      </c>
      <c r="B23">
        <v>803</v>
      </c>
    </row>
    <row r="24" spans="1:2" ht="12.75">
      <c r="A24" t="s">
        <v>1006</v>
      </c>
      <c r="B24">
        <v>804</v>
      </c>
    </row>
    <row r="25" spans="1:2" ht="12.75">
      <c r="A25" t="s">
        <v>1007</v>
      </c>
      <c r="B25">
        <v>805</v>
      </c>
    </row>
    <row r="26" spans="1:2" ht="12.75">
      <c r="A26" t="s">
        <v>1008</v>
      </c>
      <c r="B26">
        <v>806</v>
      </c>
    </row>
    <row r="27" spans="1:2" ht="12.75">
      <c r="A27" t="s">
        <v>1009</v>
      </c>
      <c r="B27">
        <v>901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6"/>
  <sheetViews>
    <sheetView zoomScale="75" zoomScaleNormal="75" zoomScalePageLayoutView="0" workbookViewId="0" topLeftCell="T1">
      <selection activeCell="I12" sqref="I12:R150"/>
    </sheetView>
  </sheetViews>
  <sheetFormatPr defaultColWidth="9.00390625" defaultRowHeight="12.75"/>
  <cols>
    <col min="1" max="1" width="10.25390625" style="9" hidden="1" customWidth="1"/>
    <col min="2" max="2" width="9.75390625" style="9" hidden="1" customWidth="1"/>
    <col min="3" max="3" width="18.125" style="9" hidden="1" customWidth="1"/>
    <col min="4" max="4" width="11.625" style="9" hidden="1" customWidth="1"/>
    <col min="5" max="5" width="13.875" style="9" hidden="1" customWidth="1"/>
    <col min="6" max="6" width="15.625" style="9" hidden="1" customWidth="1"/>
    <col min="7" max="7" width="12.125" style="9" hidden="1" customWidth="1"/>
    <col min="8" max="8" width="12.75390625" style="9" hidden="1" customWidth="1"/>
    <col min="9" max="9" width="7.125" style="10" hidden="1" customWidth="1"/>
    <col min="10" max="10" width="13.25390625" style="10" hidden="1" customWidth="1"/>
    <col min="11" max="11" width="90.375" style="11" hidden="1" customWidth="1"/>
    <col min="12" max="12" width="23.125" style="12" hidden="1" customWidth="1"/>
    <col min="13" max="16" width="15.00390625" style="12" hidden="1" customWidth="1"/>
    <col min="17" max="17" width="16.625" style="13" hidden="1" customWidth="1"/>
    <col min="18" max="18" width="2.75390625" style="13" hidden="1" customWidth="1"/>
    <col min="19" max="19" width="9.125" style="13" hidden="1" customWidth="1"/>
    <col min="20" max="16384" width="9.125" style="13" customWidth="1"/>
  </cols>
  <sheetData>
    <row r="1" spans="1:9" ht="12.75">
      <c r="A1" s="9" t="s">
        <v>91</v>
      </c>
      <c r="B1" s="9">
        <v>135</v>
      </c>
      <c r="I1" s="9"/>
    </row>
    <row r="2" spans="1:9" ht="12.75">
      <c r="A2" s="9" t="s">
        <v>92</v>
      </c>
      <c r="B2" s="9" t="s">
        <v>1015</v>
      </c>
      <c r="I2" s="9"/>
    </row>
    <row r="3" spans="1:9" ht="12.75">
      <c r="A3" s="9" t="s">
        <v>93</v>
      </c>
      <c r="B3" s="9" t="s">
        <v>1013</v>
      </c>
      <c r="I3" s="9"/>
    </row>
    <row r="4" spans="1:9" ht="15.75">
      <c r="A4" s="9" t="s">
        <v>94</v>
      </c>
      <c r="B4" s="9" t="s">
        <v>1010</v>
      </c>
      <c r="C4" s="14"/>
      <c r="I4" s="9"/>
    </row>
    <row r="5" spans="1:3" ht="31.5" customHeight="1">
      <c r="A5" s="9" t="s">
        <v>95</v>
      </c>
      <c r="B5" s="22"/>
      <c r="C5" s="22"/>
    </row>
    <row r="6" spans="1:2" ht="12.75">
      <c r="A6" s="15"/>
      <c r="B6" s="16"/>
    </row>
    <row r="8" spans="2:9" ht="12.75">
      <c r="B8" s="9" t="s">
        <v>1014</v>
      </c>
      <c r="I8" s="9"/>
    </row>
    <row r="9" ht="12.75">
      <c r="I9" s="9"/>
    </row>
    <row r="10" ht="12.75">
      <c r="I10" s="9"/>
    </row>
    <row r="11" spans="1:18" ht="18">
      <c r="A11" s="9" t="s">
        <v>133</v>
      </c>
      <c r="I11" s="17"/>
      <c r="J11" s="17"/>
      <c r="K11" s="17"/>
      <c r="L11" s="18"/>
      <c r="M11" s="18"/>
      <c r="N11" s="18"/>
      <c r="O11" s="18"/>
      <c r="P11" s="18"/>
      <c r="Q11" s="19"/>
      <c r="R11" s="19"/>
    </row>
    <row r="12" spans="1:18" ht="15">
      <c r="A12" s="9">
        <v>1</v>
      </c>
      <c r="I12" s="4"/>
      <c r="J12" s="4"/>
      <c r="K12" s="146"/>
      <c r="L12" s="8"/>
      <c r="M12" s="8"/>
      <c r="N12" s="8"/>
      <c r="O12" s="8"/>
      <c r="P12" s="8"/>
      <c r="Q12" s="5">
        <f>(IF(OR($E12&lt;&gt;0,$F12&lt;&gt;0,$G12&lt;&gt;0,$H12&lt;&gt;0,$I12&lt;&gt;0),$J$2,""))</f>
      </c>
      <c r="R12" s="6"/>
    </row>
    <row r="13" spans="1:18" ht="15">
      <c r="A13" s="9">
        <v>2</v>
      </c>
      <c r="I13" s="4"/>
      <c r="J13" s="157"/>
      <c r="K13" s="158"/>
      <c r="L13" s="8"/>
      <c r="M13" s="8"/>
      <c r="N13" s="8"/>
      <c r="O13" s="8"/>
      <c r="P13" s="8"/>
      <c r="Q13" s="5">
        <v>1</v>
      </c>
      <c r="R13" s="6"/>
    </row>
    <row r="14" spans="1:18" ht="37.5" customHeight="1">
      <c r="A14" s="9">
        <v>3</v>
      </c>
      <c r="H14" s="202"/>
      <c r="I14" s="710">
        <f>$B$7</f>
        <v>0</v>
      </c>
      <c r="J14" s="711"/>
      <c r="K14" s="711"/>
      <c r="L14" s="46"/>
      <c r="M14" s="45"/>
      <c r="N14" s="45"/>
      <c r="O14" s="45"/>
      <c r="P14" s="45"/>
      <c r="Q14" s="5">
        <v>1</v>
      </c>
      <c r="R14" s="6"/>
    </row>
    <row r="15" spans="1:18" ht="15.75">
      <c r="A15" s="9">
        <v>4</v>
      </c>
      <c r="I15" s="41"/>
      <c r="J15" s="127"/>
      <c r="K15" s="132"/>
      <c r="L15" s="133" t="s">
        <v>1365</v>
      </c>
      <c r="M15" s="133" t="s">
        <v>141</v>
      </c>
      <c r="N15" s="154" t="s">
        <v>202</v>
      </c>
      <c r="O15" s="155"/>
      <c r="P15" s="156"/>
      <c r="Q15" s="5">
        <v>1</v>
      </c>
      <c r="R15" s="6"/>
    </row>
    <row r="16" spans="1:18" ht="18.75" customHeight="1">
      <c r="A16" s="9">
        <v>5</v>
      </c>
      <c r="I16" s="712">
        <f>$B$9</f>
        <v>0</v>
      </c>
      <c r="J16" s="713"/>
      <c r="K16" s="714"/>
      <c r="L16" s="25">
        <f>$E$9</f>
        <v>0</v>
      </c>
      <c r="M16" s="39">
        <f>$F$9</f>
        <v>0</v>
      </c>
      <c r="N16" s="45"/>
      <c r="O16" s="45"/>
      <c r="P16" s="45"/>
      <c r="Q16" s="5">
        <v>1</v>
      </c>
      <c r="R16" s="6"/>
    </row>
    <row r="17" spans="1:18" ht="15">
      <c r="A17" s="9">
        <v>6</v>
      </c>
      <c r="I17" s="40">
        <f>$B$10</f>
        <v>0</v>
      </c>
      <c r="J17" s="41"/>
      <c r="K17" s="42"/>
      <c r="L17" s="45"/>
      <c r="M17" s="45"/>
      <c r="N17" s="45"/>
      <c r="O17" s="45"/>
      <c r="P17" s="45"/>
      <c r="Q17" s="5">
        <v>1</v>
      </c>
      <c r="R17" s="6"/>
    </row>
    <row r="18" spans="1:18" ht="15">
      <c r="A18" s="9">
        <v>7</v>
      </c>
      <c r="I18" s="40"/>
      <c r="J18" s="41"/>
      <c r="K18" s="42"/>
      <c r="L18" s="45"/>
      <c r="M18" s="45"/>
      <c r="N18" s="45"/>
      <c r="O18" s="45"/>
      <c r="P18" s="45"/>
      <c r="Q18" s="5">
        <v>1</v>
      </c>
      <c r="R18" s="6"/>
    </row>
    <row r="19" spans="1:18" ht="18.75" customHeight="1">
      <c r="A19" s="9">
        <v>8</v>
      </c>
      <c r="I19" s="715">
        <f>$B$12</f>
        <v>0</v>
      </c>
      <c r="J19" s="716"/>
      <c r="K19" s="717"/>
      <c r="L19" s="135" t="s">
        <v>145</v>
      </c>
      <c r="M19" s="153">
        <f>$F$12</f>
        <v>0</v>
      </c>
      <c r="N19" s="45"/>
      <c r="O19" s="45"/>
      <c r="P19" s="45"/>
      <c r="Q19" s="5">
        <v>1</v>
      </c>
      <c r="R19" s="6"/>
    </row>
    <row r="20" spans="1:18" ht="15.75">
      <c r="A20" s="9">
        <v>9</v>
      </c>
      <c r="I20" s="43">
        <f>$B$13</f>
        <v>0</v>
      </c>
      <c r="J20" s="41"/>
      <c r="K20" s="42"/>
      <c r="L20" s="46"/>
      <c r="M20" s="45"/>
      <c r="N20" s="45"/>
      <c r="O20" s="45"/>
      <c r="P20" s="45"/>
      <c r="Q20" s="5">
        <v>1</v>
      </c>
      <c r="R20" s="6"/>
    </row>
    <row r="21" spans="1:18" ht="15.75">
      <c r="A21" s="9">
        <v>10</v>
      </c>
      <c r="I21" s="44"/>
      <c r="J21" s="45"/>
      <c r="K21" s="26"/>
      <c r="L21" s="38"/>
      <c r="M21" s="38"/>
      <c r="N21" s="38"/>
      <c r="O21" s="38"/>
      <c r="P21" s="38"/>
      <c r="Q21" s="5">
        <v>1</v>
      </c>
      <c r="R21" s="6"/>
    </row>
    <row r="22" spans="1:18" ht="15.75" thickBot="1">
      <c r="A22" s="9">
        <v>11</v>
      </c>
      <c r="I22" s="41"/>
      <c r="J22" s="127"/>
      <c r="K22" s="132"/>
      <c r="L22" s="134"/>
      <c r="M22" s="134"/>
      <c r="N22" s="134"/>
      <c r="O22" s="134"/>
      <c r="P22" s="134"/>
      <c r="Q22" s="5">
        <v>1</v>
      </c>
      <c r="R22" s="6"/>
    </row>
    <row r="23" spans="1:18" ht="19.5" customHeight="1" thickBot="1">
      <c r="A23" s="9">
        <v>12</v>
      </c>
      <c r="I23" s="47"/>
      <c r="J23" s="48"/>
      <c r="K23" s="49" t="s">
        <v>96</v>
      </c>
      <c r="L23" s="318" t="s">
        <v>981</v>
      </c>
      <c r="M23" s="319" t="s">
        <v>982</v>
      </c>
      <c r="N23" s="319" t="s">
        <v>983</v>
      </c>
      <c r="O23" s="319" t="s">
        <v>983</v>
      </c>
      <c r="P23" s="319" t="s">
        <v>983</v>
      </c>
      <c r="Q23" s="5">
        <v>1</v>
      </c>
      <c r="R23" s="6"/>
    </row>
    <row r="24" spans="1:18" ht="58.5" customHeight="1" thickBot="1">
      <c r="A24" s="9">
        <v>13</v>
      </c>
      <c r="I24" s="50" t="s">
        <v>1047</v>
      </c>
      <c r="J24" s="51" t="s">
        <v>1366</v>
      </c>
      <c r="K24" s="52" t="s">
        <v>97</v>
      </c>
      <c r="L24" s="320">
        <v>2015</v>
      </c>
      <c r="M24" s="321">
        <v>2016</v>
      </c>
      <c r="N24" s="321">
        <v>2017</v>
      </c>
      <c r="O24" s="321">
        <v>2018</v>
      </c>
      <c r="P24" s="321">
        <v>2019</v>
      </c>
      <c r="Q24" s="5">
        <v>1</v>
      </c>
      <c r="R24" s="6"/>
    </row>
    <row r="25" spans="1:18" ht="18.75">
      <c r="A25" s="9">
        <v>14</v>
      </c>
      <c r="I25" s="53"/>
      <c r="J25" s="54"/>
      <c r="K25" s="55" t="s">
        <v>109</v>
      </c>
      <c r="L25" s="322"/>
      <c r="M25" s="323"/>
      <c r="N25" s="324"/>
      <c r="O25" s="322"/>
      <c r="P25" s="323"/>
      <c r="Q25" s="5">
        <v>1</v>
      </c>
      <c r="R25" s="6"/>
    </row>
    <row r="26" spans="1:18" ht="15.75">
      <c r="A26" s="9">
        <v>15</v>
      </c>
      <c r="I26" s="195"/>
      <c r="J26" s="317" t="e">
        <f>VLOOKUP(K26,OP_LIST2,2,FALSE)</f>
        <v>#N/A</v>
      </c>
      <c r="K26" s="201"/>
      <c r="L26" s="185"/>
      <c r="M26" s="186"/>
      <c r="N26" s="187"/>
      <c r="O26" s="185"/>
      <c r="P26" s="186"/>
      <c r="Q26" s="5">
        <v>1</v>
      </c>
      <c r="R26" s="6"/>
    </row>
    <row r="27" spans="1:18" ht="15.75">
      <c r="A27" s="9">
        <v>16</v>
      </c>
      <c r="I27" s="198"/>
      <c r="J27" s="325">
        <f>VLOOKUP(K28,GROUPS2,2,FALSE)</f>
        <v>0</v>
      </c>
      <c r="K27" s="201" t="s">
        <v>1012</v>
      </c>
      <c r="L27" s="188"/>
      <c r="M27" s="189"/>
      <c r="N27" s="190"/>
      <c r="O27" s="188"/>
      <c r="P27" s="189"/>
      <c r="Q27" s="5">
        <v>1</v>
      </c>
      <c r="R27" s="6"/>
    </row>
    <row r="28" spans="1:18" ht="15.75">
      <c r="A28" s="9">
        <v>17</v>
      </c>
      <c r="I28" s="194"/>
      <c r="J28" s="326">
        <f>+J27</f>
        <v>0</v>
      </c>
      <c r="K28" s="196" t="s">
        <v>984</v>
      </c>
      <c r="L28" s="188"/>
      <c r="M28" s="189"/>
      <c r="N28" s="190"/>
      <c r="O28" s="188"/>
      <c r="P28" s="189"/>
      <c r="Q28" s="5">
        <v>1</v>
      </c>
      <c r="R28" s="6"/>
    </row>
    <row r="29" spans="1:18" ht="15">
      <c r="A29" s="9">
        <v>18</v>
      </c>
      <c r="I29" s="199"/>
      <c r="J29" s="197"/>
      <c r="K29" s="200" t="s">
        <v>98</v>
      </c>
      <c r="L29" s="191"/>
      <c r="M29" s="192"/>
      <c r="N29" s="193"/>
      <c r="O29" s="191"/>
      <c r="P29" s="192"/>
      <c r="Q29" s="5">
        <v>1</v>
      </c>
      <c r="R29" s="6"/>
    </row>
    <row r="30" spans="1:18" ht="19.5" customHeight="1">
      <c r="A30" s="9">
        <v>19</v>
      </c>
      <c r="I30" s="57">
        <v>100</v>
      </c>
      <c r="J30" s="720" t="s">
        <v>110</v>
      </c>
      <c r="K30" s="721"/>
      <c r="L30" s="58">
        <f>SUM(L31:L32)</f>
        <v>0</v>
      </c>
      <c r="M30" s="59">
        <f>SUM(M31:M32)</f>
        <v>0</v>
      </c>
      <c r="N30" s="60">
        <f>SUM(N31:N32)</f>
        <v>0</v>
      </c>
      <c r="O30" s="58">
        <f>SUM(O31:O32)</f>
        <v>0</v>
      </c>
      <c r="P30" s="59">
        <f>SUM(P31:P32)</f>
        <v>0</v>
      </c>
      <c r="Q30" s="5">
        <f aca="true" t="shared" si="0" ref="Q30:Q78">(IF(OR($E30&lt;&gt;0,$F30&lt;&gt;0,$G30&lt;&gt;0,$H30&lt;&gt;0,$I30&lt;&gt;0),$J$2,""))</f>
        <v>0</v>
      </c>
      <c r="R30" s="7"/>
    </row>
    <row r="31" spans="1:18" ht="31.5" customHeight="1">
      <c r="A31" s="9">
        <v>20</v>
      </c>
      <c r="I31" s="61"/>
      <c r="J31" s="62">
        <v>101</v>
      </c>
      <c r="K31" s="63" t="s">
        <v>111</v>
      </c>
      <c r="L31" s="27"/>
      <c r="M31" s="28"/>
      <c r="N31" s="161"/>
      <c r="O31" s="27"/>
      <c r="P31" s="28"/>
      <c r="Q31" s="5">
        <f t="shared" si="0"/>
      </c>
      <c r="R31" s="7"/>
    </row>
    <row r="32" spans="1:18" ht="31.5" customHeight="1">
      <c r="A32" s="9">
        <v>21</v>
      </c>
      <c r="I32" s="61"/>
      <c r="J32" s="64">
        <v>102</v>
      </c>
      <c r="K32" s="65" t="s">
        <v>112</v>
      </c>
      <c r="L32" s="35"/>
      <c r="M32" s="36"/>
      <c r="N32" s="167"/>
      <c r="O32" s="35"/>
      <c r="P32" s="36"/>
      <c r="Q32" s="5">
        <f t="shared" si="0"/>
      </c>
      <c r="R32" s="7"/>
    </row>
    <row r="33" spans="1:18" ht="16.5" customHeight="1">
      <c r="A33" s="9">
        <v>22</v>
      </c>
      <c r="I33" s="57">
        <v>200</v>
      </c>
      <c r="J33" s="722" t="s">
        <v>113</v>
      </c>
      <c r="K33" s="723"/>
      <c r="L33" s="58">
        <f>SUM(L34:L38)</f>
        <v>0</v>
      </c>
      <c r="M33" s="59">
        <f>SUM(M34:M38)</f>
        <v>0</v>
      </c>
      <c r="N33" s="60">
        <f>SUM(N34:N38)</f>
        <v>0</v>
      </c>
      <c r="O33" s="58">
        <f>SUM(O34:O38)</f>
        <v>0</v>
      </c>
      <c r="P33" s="59">
        <f>SUM(P34:P38)</f>
        <v>0</v>
      </c>
      <c r="Q33" s="5">
        <f t="shared" si="0"/>
        <v>0</v>
      </c>
      <c r="R33" s="7"/>
    </row>
    <row r="34" spans="1:18" ht="15.75">
      <c r="A34" s="9">
        <v>23</v>
      </c>
      <c r="I34" s="66"/>
      <c r="J34" s="62">
        <v>201</v>
      </c>
      <c r="K34" s="63" t="s">
        <v>114</v>
      </c>
      <c r="L34" s="27"/>
      <c r="M34" s="28"/>
      <c r="N34" s="161"/>
      <c r="O34" s="27"/>
      <c r="P34" s="28"/>
      <c r="Q34" s="5">
        <f t="shared" si="0"/>
      </c>
      <c r="R34" s="7"/>
    </row>
    <row r="35" spans="1:18" ht="15.75">
      <c r="A35" s="9">
        <v>24</v>
      </c>
      <c r="I35" s="67"/>
      <c r="J35" s="68">
        <v>202</v>
      </c>
      <c r="K35" s="69" t="s">
        <v>115</v>
      </c>
      <c r="L35" s="30"/>
      <c r="M35" s="31"/>
      <c r="N35" s="166"/>
      <c r="O35" s="30"/>
      <c r="P35" s="31"/>
      <c r="Q35" s="5">
        <f t="shared" si="0"/>
      </c>
      <c r="R35" s="7"/>
    </row>
    <row r="36" spans="1:18" ht="31.5">
      <c r="A36" s="9">
        <v>25</v>
      </c>
      <c r="I36" s="70"/>
      <c r="J36" s="68">
        <v>205</v>
      </c>
      <c r="K36" s="69" t="s">
        <v>0</v>
      </c>
      <c r="L36" s="30"/>
      <c r="M36" s="31"/>
      <c r="N36" s="166"/>
      <c r="O36" s="30"/>
      <c r="P36" s="31"/>
      <c r="Q36" s="5">
        <f t="shared" si="0"/>
      </c>
      <c r="R36" s="7"/>
    </row>
    <row r="37" spans="1:18" ht="15.75">
      <c r="A37" s="9">
        <v>26</v>
      </c>
      <c r="I37" s="70"/>
      <c r="J37" s="68">
        <v>208</v>
      </c>
      <c r="K37" s="71" t="s">
        <v>1</v>
      </c>
      <c r="L37" s="30"/>
      <c r="M37" s="31"/>
      <c r="N37" s="166"/>
      <c r="O37" s="30"/>
      <c r="P37" s="31"/>
      <c r="Q37" s="5">
        <f t="shared" si="0"/>
      </c>
      <c r="R37" s="7"/>
    </row>
    <row r="38" spans="1:18" ht="15.75">
      <c r="A38" s="9">
        <v>27</v>
      </c>
      <c r="I38" s="66"/>
      <c r="J38" s="64">
        <v>209</v>
      </c>
      <c r="K38" s="72" t="s">
        <v>2</v>
      </c>
      <c r="L38" s="35"/>
      <c r="M38" s="36"/>
      <c r="N38" s="167"/>
      <c r="O38" s="35"/>
      <c r="P38" s="36"/>
      <c r="Q38" s="5">
        <f t="shared" si="0"/>
      </c>
      <c r="R38" s="7"/>
    </row>
    <row r="39" spans="1:18" ht="15.75">
      <c r="A39" s="9">
        <v>28</v>
      </c>
      <c r="I39" s="57">
        <v>500</v>
      </c>
      <c r="J39" s="724" t="s">
        <v>1111</v>
      </c>
      <c r="K39" s="725"/>
      <c r="L39" s="58">
        <f>SUM(L40:L46)</f>
        <v>0</v>
      </c>
      <c r="M39" s="59">
        <f>SUM(M40:M46)</f>
        <v>0</v>
      </c>
      <c r="N39" s="60">
        <f>SUM(N40:N46)</f>
        <v>0</v>
      </c>
      <c r="O39" s="58">
        <f>SUM(O40:O46)</f>
        <v>0</v>
      </c>
      <c r="P39" s="59">
        <f>SUM(P40:P46)</f>
        <v>0</v>
      </c>
      <c r="Q39" s="5">
        <f t="shared" si="0"/>
        <v>0</v>
      </c>
      <c r="R39" s="7"/>
    </row>
    <row r="40" spans="1:18" ht="31.5">
      <c r="A40" s="9">
        <v>29</v>
      </c>
      <c r="I40" s="66"/>
      <c r="J40" s="73">
        <v>551</v>
      </c>
      <c r="K40" s="74" t="s">
        <v>1112</v>
      </c>
      <c r="L40" s="27"/>
      <c r="M40" s="28"/>
      <c r="N40" s="161"/>
      <c r="O40" s="27"/>
      <c r="P40" s="28"/>
      <c r="Q40" s="5">
        <f t="shared" si="0"/>
      </c>
      <c r="R40" s="7"/>
    </row>
    <row r="41" spans="1:18" ht="31.5" customHeight="1">
      <c r="A41" s="9">
        <v>30</v>
      </c>
      <c r="I41" s="66"/>
      <c r="J41" s="75">
        <f>J40+1</f>
        <v>552</v>
      </c>
      <c r="K41" s="76" t="s">
        <v>154</v>
      </c>
      <c r="L41" s="30"/>
      <c r="M41" s="31"/>
      <c r="N41" s="166"/>
      <c r="O41" s="30"/>
      <c r="P41" s="31"/>
      <c r="Q41" s="5">
        <f t="shared" si="0"/>
      </c>
      <c r="R41" s="7"/>
    </row>
    <row r="42" spans="1:18" ht="18.75" customHeight="1">
      <c r="A42" s="9">
        <v>31</v>
      </c>
      <c r="I42" s="77"/>
      <c r="J42" s="75">
        <v>558</v>
      </c>
      <c r="K42" s="78" t="s">
        <v>142</v>
      </c>
      <c r="L42" s="142">
        <v>0</v>
      </c>
      <c r="M42" s="143">
        <v>0</v>
      </c>
      <c r="N42" s="32">
        <v>0</v>
      </c>
      <c r="O42" s="142">
        <v>0</v>
      </c>
      <c r="P42" s="143">
        <v>0</v>
      </c>
      <c r="Q42" s="5">
        <f t="shared" si="0"/>
      </c>
      <c r="R42" s="7"/>
    </row>
    <row r="43" spans="1:18" ht="18.75" customHeight="1">
      <c r="A43" s="9">
        <v>31</v>
      </c>
      <c r="I43" s="77"/>
      <c r="J43" s="75">
        <v>560</v>
      </c>
      <c r="K43" s="78" t="s">
        <v>1113</v>
      </c>
      <c r="L43" s="30"/>
      <c r="M43" s="31"/>
      <c r="N43" s="166"/>
      <c r="O43" s="30"/>
      <c r="P43" s="31"/>
      <c r="Q43" s="5">
        <f t="shared" si="0"/>
      </c>
      <c r="R43" s="7"/>
    </row>
    <row r="44" spans="1:18" ht="18.75" customHeight="1">
      <c r="A44" s="9">
        <v>32</v>
      </c>
      <c r="I44" s="77"/>
      <c r="J44" s="75">
        <v>580</v>
      </c>
      <c r="K44" s="76" t="s">
        <v>1114</v>
      </c>
      <c r="L44" s="30"/>
      <c r="M44" s="31"/>
      <c r="N44" s="166"/>
      <c r="O44" s="30"/>
      <c r="P44" s="31"/>
      <c r="Q44" s="5">
        <f t="shared" si="0"/>
      </c>
      <c r="R44" s="7"/>
    </row>
    <row r="45" spans="1:18" ht="31.5" customHeight="1">
      <c r="A45" s="9">
        <v>33</v>
      </c>
      <c r="I45" s="66"/>
      <c r="J45" s="75">
        <v>588</v>
      </c>
      <c r="K45" s="76" t="s">
        <v>143</v>
      </c>
      <c r="L45" s="142">
        <v>0</v>
      </c>
      <c r="M45" s="143">
        <v>0</v>
      </c>
      <c r="N45" s="32">
        <v>0</v>
      </c>
      <c r="O45" s="142">
        <v>0</v>
      </c>
      <c r="P45" s="143">
        <v>0</v>
      </c>
      <c r="Q45" s="5">
        <f t="shared" si="0"/>
      </c>
      <c r="R45" s="7"/>
    </row>
    <row r="46" spans="1:18" ht="31.5">
      <c r="A46" s="9">
        <v>33</v>
      </c>
      <c r="I46" s="66"/>
      <c r="J46" s="79">
        <v>590</v>
      </c>
      <c r="K46" s="80" t="s">
        <v>1115</v>
      </c>
      <c r="L46" s="35"/>
      <c r="M46" s="36"/>
      <c r="N46" s="167"/>
      <c r="O46" s="35"/>
      <c r="P46" s="36"/>
      <c r="Q46" s="5">
        <f t="shared" si="0"/>
      </c>
      <c r="R46" s="7"/>
    </row>
    <row r="47" spans="1:18" ht="18.75" customHeight="1">
      <c r="A47" s="9">
        <v>34</v>
      </c>
      <c r="I47" s="57">
        <v>800</v>
      </c>
      <c r="J47" s="726" t="s">
        <v>1116</v>
      </c>
      <c r="K47" s="727"/>
      <c r="L47" s="168"/>
      <c r="M47" s="169"/>
      <c r="N47" s="170"/>
      <c r="O47" s="168"/>
      <c r="P47" s="169"/>
      <c r="Q47" s="5">
        <f t="shared" si="0"/>
        <v>0</v>
      </c>
      <c r="R47" s="7"/>
    </row>
    <row r="48" spans="1:18" ht="15.75">
      <c r="A48" s="9">
        <v>35</v>
      </c>
      <c r="I48" s="57">
        <v>1000</v>
      </c>
      <c r="J48" s="722" t="s">
        <v>1117</v>
      </c>
      <c r="K48" s="723"/>
      <c r="L48" s="58">
        <f>SUM(L49:L65)</f>
        <v>0</v>
      </c>
      <c r="M48" s="59">
        <f>SUM(M49:M65)</f>
        <v>0</v>
      </c>
      <c r="N48" s="60">
        <f>SUM(N49:N65)</f>
        <v>0</v>
      </c>
      <c r="O48" s="58">
        <f>SUM(O49:O65)</f>
        <v>0</v>
      </c>
      <c r="P48" s="59">
        <f>SUM(P49:P65)</f>
        <v>0</v>
      </c>
      <c r="Q48" s="5">
        <f t="shared" si="0"/>
        <v>0</v>
      </c>
      <c r="R48" s="7"/>
    </row>
    <row r="49" spans="1:18" ht="18.75" customHeight="1">
      <c r="A49" s="9">
        <v>36</v>
      </c>
      <c r="I49" s="67"/>
      <c r="J49" s="62">
        <v>1011</v>
      </c>
      <c r="K49" s="81" t="s">
        <v>1118</v>
      </c>
      <c r="L49" s="27"/>
      <c r="M49" s="28"/>
      <c r="N49" s="161"/>
      <c r="O49" s="27"/>
      <c r="P49" s="28"/>
      <c r="Q49" s="5">
        <f t="shared" si="0"/>
      </c>
      <c r="R49" s="7"/>
    </row>
    <row r="50" spans="1:18" ht="26.25" customHeight="1">
      <c r="A50" s="9">
        <v>37</v>
      </c>
      <c r="E50" s="20"/>
      <c r="I50" s="67"/>
      <c r="J50" s="68">
        <v>1012</v>
      </c>
      <c r="K50" s="69" t="s">
        <v>1119</v>
      </c>
      <c r="L50" s="30"/>
      <c r="M50" s="31"/>
      <c r="N50" s="166"/>
      <c r="O50" s="30"/>
      <c r="P50" s="31"/>
      <c r="Q50" s="5">
        <f t="shared" si="0"/>
      </c>
      <c r="R50" s="7"/>
    </row>
    <row r="51" spans="1:18" ht="15.75">
      <c r="A51" s="9">
        <v>38</v>
      </c>
      <c r="E51" s="20"/>
      <c r="I51" s="67"/>
      <c r="J51" s="68">
        <v>1013</v>
      </c>
      <c r="K51" s="69" t="s">
        <v>1120</v>
      </c>
      <c r="L51" s="30"/>
      <c r="M51" s="31"/>
      <c r="N51" s="166"/>
      <c r="O51" s="30"/>
      <c r="P51" s="31"/>
      <c r="Q51" s="5">
        <f t="shared" si="0"/>
      </c>
      <c r="R51" s="7"/>
    </row>
    <row r="52" spans="1:18" ht="31.5" customHeight="1">
      <c r="A52" s="9">
        <v>39</v>
      </c>
      <c r="E52" s="20"/>
      <c r="I52" s="67"/>
      <c r="J52" s="68">
        <v>1014</v>
      </c>
      <c r="K52" s="69" t="s">
        <v>1121</v>
      </c>
      <c r="L52" s="30"/>
      <c r="M52" s="31"/>
      <c r="N52" s="166"/>
      <c r="O52" s="30"/>
      <c r="P52" s="31"/>
      <c r="Q52" s="5">
        <f t="shared" si="0"/>
      </c>
      <c r="R52" s="7"/>
    </row>
    <row r="53" spans="1:18" ht="15.75">
      <c r="A53" s="9">
        <v>40</v>
      </c>
      <c r="E53" s="20"/>
      <c r="I53" s="67"/>
      <c r="J53" s="68">
        <v>1015</v>
      </c>
      <c r="K53" s="69" t="s">
        <v>1122</v>
      </c>
      <c r="L53" s="30"/>
      <c r="M53" s="31"/>
      <c r="N53" s="166"/>
      <c r="O53" s="30"/>
      <c r="P53" s="31"/>
      <c r="Q53" s="5">
        <f t="shared" si="0"/>
      </c>
      <c r="R53" s="7"/>
    </row>
    <row r="54" spans="1:18" ht="15.75">
      <c r="A54" s="9">
        <v>41</v>
      </c>
      <c r="E54" s="20"/>
      <c r="I54" s="67"/>
      <c r="J54" s="82">
        <v>1016</v>
      </c>
      <c r="K54" s="83" t="s">
        <v>1123</v>
      </c>
      <c r="L54" s="33"/>
      <c r="M54" s="34"/>
      <c r="N54" s="162"/>
      <c r="O54" s="33"/>
      <c r="P54" s="34"/>
      <c r="Q54" s="5">
        <f t="shared" si="0"/>
      </c>
      <c r="R54" s="7"/>
    </row>
    <row r="55" spans="1:18" ht="15.75">
      <c r="A55" s="9">
        <v>42</v>
      </c>
      <c r="E55" s="20"/>
      <c r="I55" s="61"/>
      <c r="J55" s="84">
        <v>1020</v>
      </c>
      <c r="K55" s="85" t="s">
        <v>1124</v>
      </c>
      <c r="L55" s="138"/>
      <c r="M55" s="139"/>
      <c r="N55" s="174"/>
      <c r="O55" s="138"/>
      <c r="P55" s="139"/>
      <c r="Q55" s="5">
        <f t="shared" si="0"/>
      </c>
      <c r="R55" s="7"/>
    </row>
    <row r="56" spans="1:18" ht="15.75">
      <c r="A56" s="9">
        <v>43</v>
      </c>
      <c r="E56" s="20"/>
      <c r="I56" s="67"/>
      <c r="J56" s="86">
        <v>1030</v>
      </c>
      <c r="K56" s="87" t="s">
        <v>1125</v>
      </c>
      <c r="L56" s="136"/>
      <c r="M56" s="137"/>
      <c r="N56" s="171"/>
      <c r="O56" s="136"/>
      <c r="P56" s="137"/>
      <c r="Q56" s="5">
        <f t="shared" si="0"/>
      </c>
      <c r="R56" s="7"/>
    </row>
    <row r="57" spans="1:18" ht="15.75">
      <c r="A57" s="9">
        <v>44</v>
      </c>
      <c r="E57" s="20"/>
      <c r="I57" s="67"/>
      <c r="J57" s="84">
        <v>1051</v>
      </c>
      <c r="K57" s="88" t="s">
        <v>1126</v>
      </c>
      <c r="L57" s="138"/>
      <c r="M57" s="139"/>
      <c r="N57" s="174"/>
      <c r="O57" s="138"/>
      <c r="P57" s="139"/>
      <c r="Q57" s="5">
        <f t="shared" si="0"/>
      </c>
      <c r="R57" s="7"/>
    </row>
    <row r="58" spans="1:18" ht="15.75">
      <c r="A58" s="9">
        <v>45</v>
      </c>
      <c r="C58" s="13"/>
      <c r="E58" s="20"/>
      <c r="I58" s="67"/>
      <c r="J58" s="68">
        <v>1052</v>
      </c>
      <c r="K58" s="69" t="s">
        <v>1127</v>
      </c>
      <c r="L58" s="30"/>
      <c r="M58" s="31"/>
      <c r="N58" s="166"/>
      <c r="O58" s="30"/>
      <c r="P58" s="31"/>
      <c r="Q58" s="5">
        <f t="shared" si="0"/>
      </c>
      <c r="R58" s="7"/>
    </row>
    <row r="59" spans="1:18" ht="15.75">
      <c r="A59" s="9">
        <v>46</v>
      </c>
      <c r="E59" s="20"/>
      <c r="I59" s="67"/>
      <c r="J59" s="86">
        <v>1053</v>
      </c>
      <c r="K59" s="87" t="s">
        <v>144</v>
      </c>
      <c r="L59" s="136"/>
      <c r="M59" s="137"/>
      <c r="N59" s="171"/>
      <c r="O59" s="136"/>
      <c r="P59" s="137"/>
      <c r="Q59" s="5">
        <f t="shared" si="0"/>
      </c>
      <c r="R59" s="7"/>
    </row>
    <row r="60" spans="1:18" ht="15.75">
      <c r="A60" s="9">
        <v>47</v>
      </c>
      <c r="E60" s="20"/>
      <c r="I60" s="67"/>
      <c r="J60" s="84">
        <v>1062</v>
      </c>
      <c r="K60" s="85" t="s">
        <v>1128</v>
      </c>
      <c r="L60" s="138"/>
      <c r="M60" s="139"/>
      <c r="N60" s="174"/>
      <c r="O60" s="138"/>
      <c r="P60" s="139"/>
      <c r="Q60" s="5">
        <f t="shared" si="0"/>
      </c>
      <c r="R60" s="7"/>
    </row>
    <row r="61" spans="1:18" ht="15.75">
      <c r="A61" s="9">
        <v>48</v>
      </c>
      <c r="E61" s="20"/>
      <c r="I61" s="67"/>
      <c r="J61" s="86">
        <v>1063</v>
      </c>
      <c r="K61" s="89" t="s">
        <v>140</v>
      </c>
      <c r="L61" s="136"/>
      <c r="M61" s="137"/>
      <c r="N61" s="171"/>
      <c r="O61" s="136"/>
      <c r="P61" s="137"/>
      <c r="Q61" s="5">
        <f t="shared" si="0"/>
      </c>
      <c r="R61" s="7"/>
    </row>
    <row r="62" spans="1:18" ht="15.75">
      <c r="A62" s="9">
        <v>49</v>
      </c>
      <c r="E62" s="20"/>
      <c r="I62" s="67"/>
      <c r="J62" s="90">
        <v>1069</v>
      </c>
      <c r="K62" s="91" t="s">
        <v>1129</v>
      </c>
      <c r="L62" s="148"/>
      <c r="M62" s="149"/>
      <c r="N62" s="173"/>
      <c r="O62" s="148"/>
      <c r="P62" s="149"/>
      <c r="Q62" s="5">
        <f t="shared" si="0"/>
      </c>
      <c r="R62" s="7"/>
    </row>
    <row r="63" spans="1:18" ht="15.75">
      <c r="A63" s="9">
        <v>50</v>
      </c>
      <c r="E63" s="20"/>
      <c r="I63" s="61"/>
      <c r="J63" s="84">
        <v>1091</v>
      </c>
      <c r="K63" s="88" t="s">
        <v>155</v>
      </c>
      <c r="L63" s="138"/>
      <c r="M63" s="139"/>
      <c r="N63" s="174"/>
      <c r="O63" s="138"/>
      <c r="P63" s="139"/>
      <c r="Q63" s="5">
        <f t="shared" si="0"/>
      </c>
      <c r="R63" s="7"/>
    </row>
    <row r="64" spans="1:18" ht="31.5" customHeight="1">
      <c r="A64" s="9">
        <v>51</v>
      </c>
      <c r="E64" s="20"/>
      <c r="I64" s="67"/>
      <c r="J64" s="68">
        <v>1092</v>
      </c>
      <c r="K64" s="69" t="s">
        <v>1182</v>
      </c>
      <c r="L64" s="30"/>
      <c r="M64" s="31"/>
      <c r="N64" s="166"/>
      <c r="O64" s="30"/>
      <c r="P64" s="31"/>
      <c r="Q64" s="5">
        <f t="shared" si="0"/>
      </c>
      <c r="R64" s="7"/>
    </row>
    <row r="65" spans="1:18" ht="31.5" customHeight="1">
      <c r="A65" s="9">
        <v>52</v>
      </c>
      <c r="E65" s="20"/>
      <c r="I65" s="67"/>
      <c r="J65" s="64">
        <v>1098</v>
      </c>
      <c r="K65" s="92" t="s">
        <v>1130</v>
      </c>
      <c r="L65" s="35"/>
      <c r="M65" s="36"/>
      <c r="N65" s="167"/>
      <c r="O65" s="35"/>
      <c r="P65" s="36"/>
      <c r="Q65" s="5">
        <f t="shared" si="0"/>
      </c>
      <c r="R65" s="7"/>
    </row>
    <row r="66" spans="1:18" ht="15.75">
      <c r="A66" s="9">
        <v>53</v>
      </c>
      <c r="E66" s="20"/>
      <c r="I66" s="57">
        <v>1900</v>
      </c>
      <c r="J66" s="728" t="s">
        <v>1176</v>
      </c>
      <c r="K66" s="729"/>
      <c r="L66" s="58">
        <f>SUM(L67:L69)</f>
        <v>0</v>
      </c>
      <c r="M66" s="59">
        <f>SUM(M67:M69)</f>
        <v>0</v>
      </c>
      <c r="N66" s="60">
        <f>SUM(N67:N69)</f>
        <v>0</v>
      </c>
      <c r="O66" s="58">
        <f>SUM(O67:O69)</f>
        <v>0</v>
      </c>
      <c r="P66" s="59">
        <f>SUM(P67:P69)</f>
        <v>0</v>
      </c>
      <c r="Q66" s="5">
        <f t="shared" si="0"/>
        <v>0</v>
      </c>
      <c r="R66" s="7"/>
    </row>
    <row r="67" spans="1:18" ht="34.5" customHeight="1">
      <c r="A67" s="9">
        <v>54</v>
      </c>
      <c r="E67" s="20"/>
      <c r="I67" s="67"/>
      <c r="J67" s="62">
        <v>1901</v>
      </c>
      <c r="K67" s="93" t="s">
        <v>156</v>
      </c>
      <c r="L67" s="27"/>
      <c r="M67" s="28"/>
      <c r="N67" s="161"/>
      <c r="O67" s="27"/>
      <c r="P67" s="28"/>
      <c r="Q67" s="5">
        <f t="shared" si="0"/>
      </c>
      <c r="R67" s="7"/>
    </row>
    <row r="68" spans="1:18" ht="31.5">
      <c r="A68" s="9">
        <v>55</v>
      </c>
      <c r="E68" s="20"/>
      <c r="I68" s="94"/>
      <c r="J68" s="68">
        <v>1981</v>
      </c>
      <c r="K68" s="95" t="s">
        <v>157</v>
      </c>
      <c r="L68" s="30"/>
      <c r="M68" s="31"/>
      <c r="N68" s="166"/>
      <c r="O68" s="30"/>
      <c r="P68" s="31"/>
      <c r="Q68" s="5">
        <f t="shared" si="0"/>
      </c>
      <c r="R68" s="7"/>
    </row>
    <row r="69" spans="1:18" ht="31.5">
      <c r="A69" s="9">
        <v>56</v>
      </c>
      <c r="E69" s="20"/>
      <c r="I69" s="67"/>
      <c r="J69" s="64">
        <v>1991</v>
      </c>
      <c r="K69" s="96" t="s">
        <v>158</v>
      </c>
      <c r="L69" s="35"/>
      <c r="M69" s="36"/>
      <c r="N69" s="167"/>
      <c r="O69" s="35"/>
      <c r="P69" s="36"/>
      <c r="Q69" s="5">
        <f t="shared" si="0"/>
      </c>
      <c r="R69" s="7"/>
    </row>
    <row r="70" spans="1:18" ht="15.75">
      <c r="A70" s="9">
        <v>57</v>
      </c>
      <c r="E70" s="20"/>
      <c r="I70" s="57">
        <v>2100</v>
      </c>
      <c r="J70" s="728" t="s">
        <v>100</v>
      </c>
      <c r="K70" s="729"/>
      <c r="L70" s="58">
        <f>SUM(L71:L75)</f>
        <v>0</v>
      </c>
      <c r="M70" s="59">
        <f>SUM(M71:M75)</f>
        <v>0</v>
      </c>
      <c r="N70" s="60">
        <f>SUM(N71:N75)</f>
        <v>0</v>
      </c>
      <c r="O70" s="58">
        <f>SUM(O71:O75)</f>
        <v>0</v>
      </c>
      <c r="P70" s="59">
        <f>SUM(P71:P75)</f>
        <v>0</v>
      </c>
      <c r="Q70" s="5">
        <f t="shared" si="0"/>
        <v>0</v>
      </c>
      <c r="R70" s="7"/>
    </row>
    <row r="71" spans="1:18" ht="15.75">
      <c r="A71" s="9">
        <v>58</v>
      </c>
      <c r="E71" s="20"/>
      <c r="I71" s="67"/>
      <c r="J71" s="62">
        <v>2110</v>
      </c>
      <c r="K71" s="97" t="s">
        <v>1131</v>
      </c>
      <c r="L71" s="27"/>
      <c r="M71" s="28"/>
      <c r="N71" s="161"/>
      <c r="O71" s="27"/>
      <c r="P71" s="28"/>
      <c r="Q71" s="5">
        <f t="shared" si="0"/>
      </c>
      <c r="R71" s="7"/>
    </row>
    <row r="72" spans="1:18" ht="15.75">
      <c r="A72" s="9">
        <v>59</v>
      </c>
      <c r="E72" s="20"/>
      <c r="I72" s="94"/>
      <c r="J72" s="68">
        <v>2120</v>
      </c>
      <c r="K72" s="71" t="s">
        <v>1132</v>
      </c>
      <c r="L72" s="30"/>
      <c r="M72" s="31"/>
      <c r="N72" s="166"/>
      <c r="O72" s="30"/>
      <c r="P72" s="31"/>
      <c r="Q72" s="5">
        <f t="shared" si="0"/>
      </c>
      <c r="R72" s="7"/>
    </row>
    <row r="73" spans="1:18" ht="31.5" customHeight="1">
      <c r="A73" s="9">
        <v>60</v>
      </c>
      <c r="E73" s="20"/>
      <c r="I73" s="94"/>
      <c r="J73" s="68">
        <v>2125</v>
      </c>
      <c r="K73" s="71" t="s">
        <v>1138</v>
      </c>
      <c r="L73" s="142">
        <v>0</v>
      </c>
      <c r="M73" s="143">
        <v>0</v>
      </c>
      <c r="N73" s="32">
        <v>0</v>
      </c>
      <c r="O73" s="142">
        <v>0</v>
      </c>
      <c r="P73" s="143">
        <v>0</v>
      </c>
      <c r="Q73" s="5">
        <f t="shared" si="0"/>
      </c>
      <c r="R73" s="7"/>
    </row>
    <row r="74" spans="1:18" ht="31.5" customHeight="1">
      <c r="A74" s="9">
        <v>61</v>
      </c>
      <c r="I74" s="66"/>
      <c r="J74" s="68">
        <v>2140</v>
      </c>
      <c r="K74" s="71" t="s">
        <v>1139</v>
      </c>
      <c r="L74" s="142">
        <v>0</v>
      </c>
      <c r="M74" s="143">
        <v>0</v>
      </c>
      <c r="N74" s="32">
        <v>0</v>
      </c>
      <c r="O74" s="142">
        <v>0</v>
      </c>
      <c r="P74" s="143">
        <v>0</v>
      </c>
      <c r="Q74" s="5">
        <f t="shared" si="0"/>
      </c>
      <c r="R74" s="7"/>
    </row>
    <row r="75" spans="1:18" ht="31.5" customHeight="1">
      <c r="A75" s="9">
        <v>62</v>
      </c>
      <c r="I75" s="67"/>
      <c r="J75" s="64">
        <v>2190</v>
      </c>
      <c r="K75" s="98" t="s">
        <v>1140</v>
      </c>
      <c r="L75" s="35"/>
      <c r="M75" s="36"/>
      <c r="N75" s="167"/>
      <c r="O75" s="35"/>
      <c r="P75" s="36"/>
      <c r="Q75" s="5">
        <f t="shared" si="0"/>
      </c>
      <c r="R75" s="7"/>
    </row>
    <row r="76" spans="1:18" ht="15.75">
      <c r="A76" s="9">
        <v>63</v>
      </c>
      <c r="I76" s="57">
        <v>2200</v>
      </c>
      <c r="J76" s="728" t="s">
        <v>1141</v>
      </c>
      <c r="K76" s="729"/>
      <c r="L76" s="58">
        <f>SUM(L77:L78)</f>
        <v>0</v>
      </c>
      <c r="M76" s="59">
        <f>SUM(M77:M78)</f>
        <v>0</v>
      </c>
      <c r="N76" s="60">
        <f>SUM(N77:N78)</f>
        <v>0</v>
      </c>
      <c r="O76" s="58">
        <f>SUM(O77:O78)</f>
        <v>0</v>
      </c>
      <c r="P76" s="59">
        <f>SUM(P77:P78)</f>
        <v>0</v>
      </c>
      <c r="Q76" s="5">
        <f t="shared" si="0"/>
        <v>0</v>
      </c>
      <c r="R76" s="7"/>
    </row>
    <row r="77" spans="1:18" ht="15.75">
      <c r="A77" s="9">
        <v>64</v>
      </c>
      <c r="I77" s="67"/>
      <c r="J77" s="62">
        <v>2221</v>
      </c>
      <c r="K77" s="63" t="s">
        <v>1183</v>
      </c>
      <c r="L77" s="27"/>
      <c r="M77" s="28"/>
      <c r="N77" s="161"/>
      <c r="O77" s="27"/>
      <c r="P77" s="28"/>
      <c r="Q77" s="5">
        <f t="shared" si="0"/>
      </c>
      <c r="R77" s="7"/>
    </row>
    <row r="78" spans="1:18" ht="15.75">
      <c r="A78" s="9">
        <v>65</v>
      </c>
      <c r="I78" s="67"/>
      <c r="J78" s="64">
        <v>2224</v>
      </c>
      <c r="K78" s="65" t="s">
        <v>1142</v>
      </c>
      <c r="L78" s="35"/>
      <c r="M78" s="36"/>
      <c r="N78" s="167"/>
      <c r="O78" s="35"/>
      <c r="P78" s="36"/>
      <c r="Q78" s="5">
        <f t="shared" si="0"/>
      </c>
      <c r="R78" s="7"/>
    </row>
    <row r="79" spans="1:18" ht="15.75">
      <c r="A79" s="9">
        <v>66</v>
      </c>
      <c r="I79" s="57">
        <v>2500</v>
      </c>
      <c r="J79" s="728" t="s">
        <v>1143</v>
      </c>
      <c r="K79" s="729"/>
      <c r="L79" s="168"/>
      <c r="M79" s="169"/>
      <c r="N79" s="170"/>
      <c r="O79" s="168"/>
      <c r="P79" s="169"/>
      <c r="Q79" s="5">
        <f aca="true" t="shared" si="1" ref="Q79:Q142">(IF(OR($E79&lt;&gt;0,$F79&lt;&gt;0,$G79&lt;&gt;0,$H79&lt;&gt;0,$I79&lt;&gt;0),$J$2,""))</f>
        <v>0</v>
      </c>
      <c r="R79" s="7"/>
    </row>
    <row r="80" spans="1:18" ht="18.75" customHeight="1">
      <c r="A80" s="9">
        <v>67</v>
      </c>
      <c r="I80" s="57">
        <v>2600</v>
      </c>
      <c r="J80" s="718" t="s">
        <v>1144</v>
      </c>
      <c r="K80" s="719"/>
      <c r="L80" s="168"/>
      <c r="M80" s="169"/>
      <c r="N80" s="170"/>
      <c r="O80" s="168"/>
      <c r="P80" s="169"/>
      <c r="Q80" s="5">
        <f t="shared" si="1"/>
        <v>0</v>
      </c>
      <c r="R80" s="7"/>
    </row>
    <row r="81" spans="1:18" ht="18.75" customHeight="1">
      <c r="A81" s="9">
        <v>68</v>
      </c>
      <c r="I81" s="57">
        <v>2700</v>
      </c>
      <c r="J81" s="718" t="s">
        <v>1145</v>
      </c>
      <c r="K81" s="719"/>
      <c r="L81" s="168"/>
      <c r="M81" s="169"/>
      <c r="N81" s="170"/>
      <c r="O81" s="168"/>
      <c r="P81" s="169"/>
      <c r="Q81" s="5">
        <f t="shared" si="1"/>
        <v>0</v>
      </c>
      <c r="R81" s="7"/>
    </row>
    <row r="82" spans="1:18" ht="18.75" customHeight="1">
      <c r="A82" s="9">
        <v>69</v>
      </c>
      <c r="I82" s="57">
        <v>2800</v>
      </c>
      <c r="J82" s="718" t="s">
        <v>609</v>
      </c>
      <c r="K82" s="719"/>
      <c r="L82" s="168"/>
      <c r="M82" s="169"/>
      <c r="N82" s="170"/>
      <c r="O82" s="168"/>
      <c r="P82" s="169"/>
      <c r="Q82" s="5">
        <f t="shared" si="1"/>
        <v>0</v>
      </c>
      <c r="R82" s="7"/>
    </row>
    <row r="83" spans="1:18" ht="18.75" customHeight="1">
      <c r="A83" s="9">
        <v>70</v>
      </c>
      <c r="I83" s="57">
        <v>2900</v>
      </c>
      <c r="J83" s="728" t="s">
        <v>1146</v>
      </c>
      <c r="K83" s="729"/>
      <c r="L83" s="58">
        <f>SUM(L84:L89)</f>
        <v>0</v>
      </c>
      <c r="M83" s="59">
        <f>SUM(M84:M89)</f>
        <v>0</v>
      </c>
      <c r="N83" s="60">
        <f>SUM(N84:N89)</f>
        <v>0</v>
      </c>
      <c r="O83" s="58">
        <f>SUM(O84:O89)</f>
        <v>0</v>
      </c>
      <c r="P83" s="59">
        <f>SUM(P84:P89)</f>
        <v>0</v>
      </c>
      <c r="Q83" s="5">
        <f t="shared" si="1"/>
        <v>0</v>
      </c>
      <c r="R83" s="7"/>
    </row>
    <row r="84" spans="1:18" ht="25.5" customHeight="1">
      <c r="A84" s="9">
        <v>71</v>
      </c>
      <c r="I84" s="99"/>
      <c r="J84" s="62">
        <v>2920</v>
      </c>
      <c r="K84" s="100" t="s">
        <v>1147</v>
      </c>
      <c r="L84" s="27"/>
      <c r="M84" s="28"/>
      <c r="N84" s="161"/>
      <c r="O84" s="27"/>
      <c r="P84" s="28"/>
      <c r="Q84" s="5">
        <f t="shared" si="1"/>
      </c>
      <c r="R84" s="7"/>
    </row>
    <row r="85" spans="1:18" ht="25.5" customHeight="1">
      <c r="A85" s="9">
        <v>72</v>
      </c>
      <c r="I85" s="99"/>
      <c r="J85" s="86">
        <v>2969</v>
      </c>
      <c r="K85" s="101" t="s">
        <v>1148</v>
      </c>
      <c r="L85" s="136"/>
      <c r="M85" s="137"/>
      <c r="N85" s="171"/>
      <c r="O85" s="136"/>
      <c r="P85" s="137"/>
      <c r="Q85" s="5">
        <f t="shared" si="1"/>
      </c>
      <c r="R85" s="7"/>
    </row>
    <row r="86" spans="1:18" ht="25.5" customHeight="1">
      <c r="A86" s="9">
        <v>73</v>
      </c>
      <c r="I86" s="99"/>
      <c r="J86" s="102">
        <v>2970</v>
      </c>
      <c r="K86" s="103" t="s">
        <v>1149</v>
      </c>
      <c r="L86" s="150"/>
      <c r="M86" s="151"/>
      <c r="N86" s="172"/>
      <c r="O86" s="150"/>
      <c r="P86" s="151"/>
      <c r="Q86" s="5">
        <f t="shared" si="1"/>
      </c>
      <c r="R86" s="7"/>
    </row>
    <row r="87" spans="1:18" ht="25.5" customHeight="1">
      <c r="A87" s="9">
        <v>74</v>
      </c>
      <c r="I87" s="99"/>
      <c r="J87" s="90">
        <v>2989</v>
      </c>
      <c r="K87" s="104" t="s">
        <v>1150</v>
      </c>
      <c r="L87" s="148"/>
      <c r="M87" s="149"/>
      <c r="N87" s="173"/>
      <c r="O87" s="148"/>
      <c r="P87" s="149"/>
      <c r="Q87" s="5">
        <f t="shared" si="1"/>
      </c>
      <c r="R87" s="7"/>
    </row>
    <row r="88" spans="1:18" ht="15.75">
      <c r="A88" s="9">
        <v>75</v>
      </c>
      <c r="I88" s="67"/>
      <c r="J88" s="84">
        <v>2991</v>
      </c>
      <c r="K88" s="105" t="s">
        <v>1151</v>
      </c>
      <c r="L88" s="138"/>
      <c r="M88" s="139"/>
      <c r="N88" s="174"/>
      <c r="O88" s="138"/>
      <c r="P88" s="139"/>
      <c r="Q88" s="5">
        <f t="shared" si="1"/>
      </c>
      <c r="R88" s="7"/>
    </row>
    <row r="89" spans="1:18" ht="35.25" customHeight="1">
      <c r="A89" s="9">
        <v>76</v>
      </c>
      <c r="I89" s="67"/>
      <c r="J89" s="64">
        <v>2992</v>
      </c>
      <c r="K89" s="106" t="s">
        <v>1152</v>
      </c>
      <c r="L89" s="35"/>
      <c r="M89" s="36"/>
      <c r="N89" s="167"/>
      <c r="O89" s="35"/>
      <c r="P89" s="36"/>
      <c r="Q89" s="5">
        <f t="shared" si="1"/>
      </c>
      <c r="R89" s="7"/>
    </row>
    <row r="90" spans="1:18" ht="18.75" customHeight="1">
      <c r="A90" s="9">
        <v>77</v>
      </c>
      <c r="I90" s="57">
        <v>3300</v>
      </c>
      <c r="J90" s="107" t="s">
        <v>1153</v>
      </c>
      <c r="K90" s="152"/>
      <c r="L90" s="58">
        <f>SUM(L91:L96)</f>
        <v>0</v>
      </c>
      <c r="M90" s="59">
        <f>SUM(M91:M96)</f>
        <v>0</v>
      </c>
      <c r="N90" s="60">
        <f>SUM(N91:N96)</f>
        <v>0</v>
      </c>
      <c r="O90" s="58">
        <f>SUM(O91:O96)</f>
        <v>0</v>
      </c>
      <c r="P90" s="59">
        <f>SUM(P91:P96)</f>
        <v>0</v>
      </c>
      <c r="Q90" s="5">
        <f t="shared" si="1"/>
        <v>0</v>
      </c>
      <c r="R90" s="7"/>
    </row>
    <row r="91" spans="1:18" ht="15.75">
      <c r="A91" s="9">
        <v>78</v>
      </c>
      <c r="I91" s="66"/>
      <c r="J91" s="62">
        <v>3301</v>
      </c>
      <c r="K91" s="108" t="s">
        <v>1154</v>
      </c>
      <c r="L91" s="140">
        <v>0</v>
      </c>
      <c r="M91" s="141">
        <v>0</v>
      </c>
      <c r="N91" s="29">
        <v>0</v>
      </c>
      <c r="O91" s="140">
        <v>0</v>
      </c>
      <c r="P91" s="141">
        <v>0</v>
      </c>
      <c r="Q91" s="5">
        <f t="shared" si="1"/>
      </c>
      <c r="R91" s="7"/>
    </row>
    <row r="92" spans="1:18" ht="15.75">
      <c r="A92" s="9">
        <v>79</v>
      </c>
      <c r="I92" s="66"/>
      <c r="J92" s="68">
        <v>3302</v>
      </c>
      <c r="K92" s="109" t="s">
        <v>99</v>
      </c>
      <c r="L92" s="142">
        <v>0</v>
      </c>
      <c r="M92" s="143">
        <v>0</v>
      </c>
      <c r="N92" s="32">
        <v>0</v>
      </c>
      <c r="O92" s="142">
        <v>0</v>
      </c>
      <c r="P92" s="143">
        <v>0</v>
      </c>
      <c r="Q92" s="5">
        <f t="shared" si="1"/>
      </c>
      <c r="R92" s="7"/>
    </row>
    <row r="93" spans="1:18" ht="15.75">
      <c r="A93" s="9">
        <v>80</v>
      </c>
      <c r="I93" s="66"/>
      <c r="J93" s="68">
        <v>3303</v>
      </c>
      <c r="K93" s="109" t="s">
        <v>1155</v>
      </c>
      <c r="L93" s="142">
        <v>0</v>
      </c>
      <c r="M93" s="143">
        <v>0</v>
      </c>
      <c r="N93" s="32">
        <v>0</v>
      </c>
      <c r="O93" s="142">
        <v>0</v>
      </c>
      <c r="P93" s="143">
        <v>0</v>
      </c>
      <c r="Q93" s="5">
        <f t="shared" si="1"/>
      </c>
      <c r="R93" s="7"/>
    </row>
    <row r="94" spans="1:18" ht="15.75">
      <c r="A94" s="9">
        <v>81</v>
      </c>
      <c r="I94" s="66"/>
      <c r="J94" s="68">
        <v>3304</v>
      </c>
      <c r="K94" s="109" t="s">
        <v>1156</v>
      </c>
      <c r="L94" s="142">
        <v>0</v>
      </c>
      <c r="M94" s="143">
        <v>0</v>
      </c>
      <c r="N94" s="32">
        <v>0</v>
      </c>
      <c r="O94" s="142">
        <v>0</v>
      </c>
      <c r="P94" s="143">
        <v>0</v>
      </c>
      <c r="Q94" s="5">
        <f t="shared" si="1"/>
      </c>
      <c r="R94" s="7"/>
    </row>
    <row r="95" spans="1:18" ht="18.75" customHeight="1">
      <c r="A95" s="9">
        <v>82</v>
      </c>
      <c r="I95" s="66"/>
      <c r="J95" s="68">
        <v>3305</v>
      </c>
      <c r="K95" s="109" t="s">
        <v>1157</v>
      </c>
      <c r="L95" s="142">
        <v>0</v>
      </c>
      <c r="M95" s="143">
        <v>0</v>
      </c>
      <c r="N95" s="32">
        <v>0</v>
      </c>
      <c r="O95" s="142">
        <v>0</v>
      </c>
      <c r="P95" s="143">
        <v>0</v>
      </c>
      <c r="Q95" s="5">
        <f t="shared" si="1"/>
      </c>
      <c r="R95" s="7"/>
    </row>
    <row r="96" spans="1:18" ht="30">
      <c r="A96" s="9">
        <v>83</v>
      </c>
      <c r="I96" s="66"/>
      <c r="J96" s="64">
        <v>3306</v>
      </c>
      <c r="K96" s="110" t="s">
        <v>606</v>
      </c>
      <c r="L96" s="144">
        <v>0</v>
      </c>
      <c r="M96" s="145">
        <v>0</v>
      </c>
      <c r="N96" s="37">
        <v>0</v>
      </c>
      <c r="O96" s="144">
        <v>0</v>
      </c>
      <c r="P96" s="145">
        <v>0</v>
      </c>
      <c r="Q96" s="5">
        <f t="shared" si="1"/>
      </c>
      <c r="R96" s="7"/>
    </row>
    <row r="97" spans="1:18" ht="15.75">
      <c r="A97" s="9">
        <v>84</v>
      </c>
      <c r="I97" s="57">
        <v>3900</v>
      </c>
      <c r="J97" s="728" t="s">
        <v>1158</v>
      </c>
      <c r="K97" s="729"/>
      <c r="L97" s="204">
        <v>0</v>
      </c>
      <c r="M97" s="205">
        <v>0</v>
      </c>
      <c r="N97" s="206">
        <v>0</v>
      </c>
      <c r="O97" s="204">
        <v>0</v>
      </c>
      <c r="P97" s="205">
        <v>0</v>
      </c>
      <c r="Q97" s="5">
        <f t="shared" si="1"/>
        <v>0</v>
      </c>
      <c r="R97" s="7"/>
    </row>
    <row r="98" spans="1:18" ht="15.75">
      <c r="A98" s="9">
        <v>85</v>
      </c>
      <c r="I98" s="57">
        <v>4000</v>
      </c>
      <c r="J98" s="728" t="s">
        <v>1159</v>
      </c>
      <c r="K98" s="729"/>
      <c r="L98" s="168"/>
      <c r="M98" s="169"/>
      <c r="N98" s="170"/>
      <c r="O98" s="168"/>
      <c r="P98" s="169"/>
      <c r="Q98" s="5">
        <f t="shared" si="1"/>
        <v>0</v>
      </c>
      <c r="R98" s="7"/>
    </row>
    <row r="99" spans="1:18" ht="15.75">
      <c r="A99" s="9">
        <v>86</v>
      </c>
      <c r="I99" s="57">
        <v>4100</v>
      </c>
      <c r="J99" s="728" t="s">
        <v>1160</v>
      </c>
      <c r="K99" s="729"/>
      <c r="L99" s="168"/>
      <c r="M99" s="169"/>
      <c r="N99" s="170"/>
      <c r="O99" s="168"/>
      <c r="P99" s="169"/>
      <c r="Q99" s="5">
        <f t="shared" si="1"/>
        <v>0</v>
      </c>
      <c r="R99" s="7"/>
    </row>
    <row r="100" spans="1:18" ht="15.75">
      <c r="A100" s="9">
        <v>87</v>
      </c>
      <c r="I100" s="57">
        <v>4200</v>
      </c>
      <c r="J100" s="728" t="s">
        <v>1161</v>
      </c>
      <c r="K100" s="729"/>
      <c r="L100" s="58">
        <f>SUM(L101:L106)</f>
        <v>0</v>
      </c>
      <c r="M100" s="59">
        <f>SUM(M101:M106)</f>
        <v>0</v>
      </c>
      <c r="N100" s="60">
        <f>SUM(N101:N106)</f>
        <v>0</v>
      </c>
      <c r="O100" s="58">
        <f>SUM(O101:O106)</f>
        <v>0</v>
      </c>
      <c r="P100" s="59">
        <f>SUM(P101:P106)</f>
        <v>0</v>
      </c>
      <c r="Q100" s="5">
        <f t="shared" si="1"/>
        <v>0</v>
      </c>
      <c r="R100" s="7"/>
    </row>
    <row r="101" spans="1:18" ht="15.75">
      <c r="A101" s="9">
        <v>88</v>
      </c>
      <c r="I101" s="111"/>
      <c r="J101" s="62">
        <v>4201</v>
      </c>
      <c r="K101" s="63" t="s">
        <v>1162</v>
      </c>
      <c r="L101" s="27"/>
      <c r="M101" s="28"/>
      <c r="N101" s="161"/>
      <c r="O101" s="27"/>
      <c r="P101" s="28"/>
      <c r="Q101" s="5">
        <f t="shared" si="1"/>
      </c>
      <c r="R101" s="7"/>
    </row>
    <row r="102" spans="1:18" ht="15.75">
      <c r="A102" s="9">
        <v>89</v>
      </c>
      <c r="I102" s="111"/>
      <c r="J102" s="68">
        <v>4202</v>
      </c>
      <c r="K102" s="112" t="s">
        <v>1163</v>
      </c>
      <c r="L102" s="30"/>
      <c r="M102" s="31"/>
      <c r="N102" s="166"/>
      <c r="O102" s="30"/>
      <c r="P102" s="31"/>
      <c r="Q102" s="5">
        <f t="shared" si="1"/>
      </c>
      <c r="R102" s="7"/>
    </row>
    <row r="103" spans="1:18" ht="15.75">
      <c r="A103" s="9">
        <v>90</v>
      </c>
      <c r="I103" s="111"/>
      <c r="J103" s="68">
        <v>4214</v>
      </c>
      <c r="K103" s="112" t="s">
        <v>1164</v>
      </c>
      <c r="L103" s="30"/>
      <c r="M103" s="31"/>
      <c r="N103" s="166"/>
      <c r="O103" s="30"/>
      <c r="P103" s="31"/>
      <c r="Q103" s="5">
        <f t="shared" si="1"/>
      </c>
      <c r="R103" s="7"/>
    </row>
    <row r="104" spans="1:18" ht="31.5" customHeight="1">
      <c r="A104" s="9">
        <v>91</v>
      </c>
      <c r="I104" s="111"/>
      <c r="J104" s="68">
        <v>4217</v>
      </c>
      <c r="K104" s="112" t="s">
        <v>1165</v>
      </c>
      <c r="L104" s="30"/>
      <c r="M104" s="31"/>
      <c r="N104" s="166"/>
      <c r="O104" s="30"/>
      <c r="P104" s="31"/>
      <c r="Q104" s="5">
        <f t="shared" si="1"/>
      </c>
      <c r="R104" s="7"/>
    </row>
    <row r="105" spans="1:18" ht="31.5" customHeight="1">
      <c r="A105" s="9">
        <v>92</v>
      </c>
      <c r="I105" s="111"/>
      <c r="J105" s="68">
        <v>4218</v>
      </c>
      <c r="K105" s="69" t="s">
        <v>1166</v>
      </c>
      <c r="L105" s="30"/>
      <c r="M105" s="31"/>
      <c r="N105" s="166"/>
      <c r="O105" s="30"/>
      <c r="P105" s="31"/>
      <c r="Q105" s="5">
        <f t="shared" si="1"/>
      </c>
      <c r="R105" s="7"/>
    </row>
    <row r="106" spans="1:18" ht="15.75">
      <c r="A106" s="9">
        <v>93</v>
      </c>
      <c r="I106" s="111"/>
      <c r="J106" s="64">
        <v>4219</v>
      </c>
      <c r="K106" s="96" t="s">
        <v>1167</v>
      </c>
      <c r="L106" s="35"/>
      <c r="M106" s="36"/>
      <c r="N106" s="167"/>
      <c r="O106" s="35"/>
      <c r="P106" s="36"/>
      <c r="Q106" s="5">
        <f t="shared" si="1"/>
      </c>
      <c r="R106" s="7"/>
    </row>
    <row r="107" spans="1:18" ht="15.75">
      <c r="A107" s="9">
        <v>94</v>
      </c>
      <c r="I107" s="57">
        <v>4300</v>
      </c>
      <c r="J107" s="728" t="s">
        <v>610</v>
      </c>
      <c r="K107" s="729"/>
      <c r="L107" s="58">
        <f>SUM(L108:L110)</f>
        <v>0</v>
      </c>
      <c r="M107" s="59">
        <f>SUM(M108:M110)</f>
        <v>0</v>
      </c>
      <c r="N107" s="60">
        <f>SUM(N108:N110)</f>
        <v>0</v>
      </c>
      <c r="O107" s="58">
        <f>SUM(O108:O110)</f>
        <v>0</v>
      </c>
      <c r="P107" s="59">
        <f>SUM(P108:P110)</f>
        <v>0</v>
      </c>
      <c r="Q107" s="5">
        <f t="shared" si="1"/>
        <v>0</v>
      </c>
      <c r="R107" s="7"/>
    </row>
    <row r="108" spans="1:18" ht="15.75">
      <c r="A108" s="9">
        <v>95</v>
      </c>
      <c r="I108" s="111"/>
      <c r="J108" s="62">
        <v>4301</v>
      </c>
      <c r="K108" s="81" t="s">
        <v>1168</v>
      </c>
      <c r="L108" s="27"/>
      <c r="M108" s="28"/>
      <c r="N108" s="161"/>
      <c r="O108" s="27"/>
      <c r="P108" s="28"/>
      <c r="Q108" s="5">
        <f t="shared" si="1"/>
      </c>
      <c r="R108" s="7"/>
    </row>
    <row r="109" spans="1:18" ht="15.75">
      <c r="A109" s="9">
        <v>96</v>
      </c>
      <c r="I109" s="111"/>
      <c r="J109" s="68">
        <v>4302</v>
      </c>
      <c r="K109" s="112" t="s">
        <v>1169</v>
      </c>
      <c r="L109" s="30"/>
      <c r="M109" s="31"/>
      <c r="N109" s="166"/>
      <c r="O109" s="30"/>
      <c r="P109" s="31"/>
      <c r="Q109" s="5">
        <f t="shared" si="1"/>
      </c>
      <c r="R109" s="7"/>
    </row>
    <row r="110" spans="1:18" ht="15.75">
      <c r="A110" s="9">
        <v>97</v>
      </c>
      <c r="I110" s="111"/>
      <c r="J110" s="64">
        <v>4309</v>
      </c>
      <c r="K110" s="72" t="s">
        <v>1170</v>
      </c>
      <c r="L110" s="35"/>
      <c r="M110" s="36"/>
      <c r="N110" s="167"/>
      <c r="O110" s="35"/>
      <c r="P110" s="36"/>
      <c r="Q110" s="5">
        <f t="shared" si="1"/>
      </c>
      <c r="R110" s="7"/>
    </row>
    <row r="111" spans="1:18" ht="15.75">
      <c r="A111" s="9">
        <v>98</v>
      </c>
      <c r="I111" s="57">
        <v>4400</v>
      </c>
      <c r="J111" s="728" t="s">
        <v>607</v>
      </c>
      <c r="K111" s="729"/>
      <c r="L111" s="168"/>
      <c r="M111" s="169"/>
      <c r="N111" s="170"/>
      <c r="O111" s="168"/>
      <c r="P111" s="169"/>
      <c r="Q111" s="5">
        <f t="shared" si="1"/>
        <v>0</v>
      </c>
      <c r="R111" s="7"/>
    </row>
    <row r="112" spans="1:18" ht="15.75">
      <c r="A112" s="9">
        <v>99</v>
      </c>
      <c r="I112" s="57">
        <v>4500</v>
      </c>
      <c r="J112" s="728" t="s">
        <v>608</v>
      </c>
      <c r="K112" s="729"/>
      <c r="L112" s="168"/>
      <c r="M112" s="169"/>
      <c r="N112" s="170"/>
      <c r="O112" s="168"/>
      <c r="P112" s="169"/>
      <c r="Q112" s="5">
        <f t="shared" si="1"/>
        <v>0</v>
      </c>
      <c r="R112" s="7"/>
    </row>
    <row r="113" spans="1:18" ht="18.75" customHeight="1">
      <c r="A113" s="9">
        <v>100</v>
      </c>
      <c r="I113" s="57">
        <v>4600</v>
      </c>
      <c r="J113" s="718" t="s">
        <v>1171</v>
      </c>
      <c r="K113" s="719"/>
      <c r="L113" s="168"/>
      <c r="M113" s="169"/>
      <c r="N113" s="170"/>
      <c r="O113" s="168"/>
      <c r="P113" s="169"/>
      <c r="Q113" s="5">
        <f t="shared" si="1"/>
        <v>0</v>
      </c>
      <c r="R113" s="7"/>
    </row>
    <row r="114" spans="1:18" ht="20.25" customHeight="1">
      <c r="A114" s="9">
        <v>101</v>
      </c>
      <c r="I114" s="57">
        <v>4900</v>
      </c>
      <c r="J114" s="728" t="s">
        <v>1177</v>
      </c>
      <c r="K114" s="729"/>
      <c r="L114" s="58">
        <f>+L115+L116</f>
        <v>0</v>
      </c>
      <c r="M114" s="59">
        <f>+M115+M116</f>
        <v>0</v>
      </c>
      <c r="N114" s="60">
        <f>+N115+N116</f>
        <v>0</v>
      </c>
      <c r="O114" s="58">
        <f>+O115+O116</f>
        <v>0</v>
      </c>
      <c r="P114" s="59">
        <f>+P115+P116</f>
        <v>0</v>
      </c>
      <c r="Q114" s="5">
        <f t="shared" si="1"/>
        <v>0</v>
      </c>
      <c r="R114" s="7"/>
    </row>
    <row r="115" spans="1:18" ht="30.75" customHeight="1">
      <c r="A115" s="9">
        <v>102</v>
      </c>
      <c r="I115" s="111"/>
      <c r="J115" s="62">
        <v>4901</v>
      </c>
      <c r="K115" s="113" t="s">
        <v>1178</v>
      </c>
      <c r="L115" s="27"/>
      <c r="M115" s="28"/>
      <c r="N115" s="161"/>
      <c r="O115" s="27"/>
      <c r="P115" s="28"/>
      <c r="Q115" s="5">
        <f t="shared" si="1"/>
      </c>
      <c r="R115" s="7"/>
    </row>
    <row r="116" spans="1:18" ht="15.75">
      <c r="A116" s="9">
        <v>103</v>
      </c>
      <c r="I116" s="111"/>
      <c r="J116" s="64">
        <v>4902</v>
      </c>
      <c r="K116" s="72" t="s">
        <v>1179</v>
      </c>
      <c r="L116" s="35"/>
      <c r="M116" s="36"/>
      <c r="N116" s="167"/>
      <c r="O116" s="35"/>
      <c r="P116" s="36"/>
      <c r="Q116" s="5">
        <f t="shared" si="1"/>
      </c>
      <c r="R116" s="7"/>
    </row>
    <row r="117" spans="1:18" ht="15.75">
      <c r="A117" s="9">
        <v>104</v>
      </c>
      <c r="I117" s="114">
        <v>5100</v>
      </c>
      <c r="J117" s="731" t="s">
        <v>1172</v>
      </c>
      <c r="K117" s="732"/>
      <c r="L117" s="168"/>
      <c r="M117" s="169"/>
      <c r="N117" s="170"/>
      <c r="O117" s="168"/>
      <c r="P117" s="169"/>
      <c r="Q117" s="5">
        <f t="shared" si="1"/>
        <v>0</v>
      </c>
      <c r="R117" s="7"/>
    </row>
    <row r="118" spans="1:18" ht="15.75">
      <c r="A118" s="9">
        <v>105</v>
      </c>
      <c r="I118" s="114">
        <v>5200</v>
      </c>
      <c r="J118" s="731" t="s">
        <v>1173</v>
      </c>
      <c r="K118" s="732"/>
      <c r="L118" s="58">
        <f>SUM(L119:L125)</f>
        <v>0</v>
      </c>
      <c r="M118" s="59">
        <f>SUM(M119:M125)</f>
        <v>0</v>
      </c>
      <c r="N118" s="60">
        <f>SUM(N119:N125)</f>
        <v>0</v>
      </c>
      <c r="O118" s="58">
        <f>SUM(O119:O125)</f>
        <v>0</v>
      </c>
      <c r="P118" s="59">
        <f>SUM(P119:P125)</f>
        <v>0</v>
      </c>
      <c r="Q118" s="5">
        <f t="shared" si="1"/>
        <v>0</v>
      </c>
      <c r="R118" s="7"/>
    </row>
    <row r="119" spans="1:18" ht="15.75">
      <c r="A119" s="9">
        <v>106</v>
      </c>
      <c r="I119" s="115"/>
      <c r="J119" s="116">
        <v>5201</v>
      </c>
      <c r="K119" s="117" t="s">
        <v>1174</v>
      </c>
      <c r="L119" s="27"/>
      <c r="M119" s="28"/>
      <c r="N119" s="161"/>
      <c r="O119" s="27"/>
      <c r="P119" s="28"/>
      <c r="Q119" s="5">
        <f t="shared" si="1"/>
      </c>
      <c r="R119" s="7"/>
    </row>
    <row r="120" spans="1:18" ht="15.75">
      <c r="A120" s="9">
        <v>107</v>
      </c>
      <c r="I120" s="115"/>
      <c r="J120" s="118">
        <v>5202</v>
      </c>
      <c r="K120" s="119" t="s">
        <v>1175</v>
      </c>
      <c r="L120" s="30"/>
      <c r="M120" s="31"/>
      <c r="N120" s="166"/>
      <c r="O120" s="30"/>
      <c r="P120" s="31"/>
      <c r="Q120" s="5">
        <f t="shared" si="1"/>
      </c>
      <c r="R120" s="7"/>
    </row>
    <row r="121" spans="1:18" ht="15.75">
      <c r="A121" s="9">
        <v>108</v>
      </c>
      <c r="I121" s="115"/>
      <c r="J121" s="118">
        <v>5203</v>
      </c>
      <c r="K121" s="119" t="s">
        <v>22</v>
      </c>
      <c r="L121" s="30"/>
      <c r="M121" s="31"/>
      <c r="N121" s="166"/>
      <c r="O121" s="30"/>
      <c r="P121" s="31"/>
      <c r="Q121" s="5">
        <f t="shared" si="1"/>
      </c>
      <c r="R121" s="7"/>
    </row>
    <row r="122" spans="1:18" ht="15.75">
      <c r="A122" s="9">
        <v>109</v>
      </c>
      <c r="I122" s="115"/>
      <c r="J122" s="118">
        <v>5204</v>
      </c>
      <c r="K122" s="119" t="s">
        <v>23</v>
      </c>
      <c r="L122" s="30"/>
      <c r="M122" s="31"/>
      <c r="N122" s="166"/>
      <c r="O122" s="30"/>
      <c r="P122" s="31"/>
      <c r="Q122" s="5">
        <f t="shared" si="1"/>
      </c>
      <c r="R122" s="7"/>
    </row>
    <row r="123" spans="1:18" ht="20.25" customHeight="1">
      <c r="A123" s="9">
        <v>110</v>
      </c>
      <c r="I123" s="115"/>
      <c r="J123" s="118">
        <v>5205</v>
      </c>
      <c r="K123" s="119" t="s">
        <v>24</v>
      </c>
      <c r="L123" s="30"/>
      <c r="M123" s="31"/>
      <c r="N123" s="166"/>
      <c r="O123" s="30"/>
      <c r="P123" s="31"/>
      <c r="Q123" s="5">
        <f t="shared" si="1"/>
      </c>
      <c r="R123" s="7"/>
    </row>
    <row r="124" spans="1:18" ht="15.75">
      <c r="A124" s="9">
        <v>111</v>
      </c>
      <c r="I124" s="115"/>
      <c r="J124" s="118">
        <v>5206</v>
      </c>
      <c r="K124" s="119" t="s">
        <v>25</v>
      </c>
      <c r="L124" s="30"/>
      <c r="M124" s="31"/>
      <c r="N124" s="166"/>
      <c r="O124" s="30"/>
      <c r="P124" s="31"/>
      <c r="Q124" s="5">
        <f t="shared" si="1"/>
      </c>
      <c r="R124" s="7"/>
    </row>
    <row r="125" spans="1:18" ht="15.75">
      <c r="A125" s="9">
        <v>112</v>
      </c>
      <c r="I125" s="115"/>
      <c r="J125" s="120">
        <v>5219</v>
      </c>
      <c r="K125" s="121" t="s">
        <v>26</v>
      </c>
      <c r="L125" s="35"/>
      <c r="M125" s="36"/>
      <c r="N125" s="167"/>
      <c r="O125" s="35"/>
      <c r="P125" s="36"/>
      <c r="Q125" s="5">
        <f t="shared" si="1"/>
      </c>
      <c r="R125" s="7"/>
    </row>
    <row r="126" spans="1:18" ht="15.75">
      <c r="A126" s="9">
        <v>113</v>
      </c>
      <c r="I126" s="114">
        <v>5300</v>
      </c>
      <c r="J126" s="731" t="s">
        <v>27</v>
      </c>
      <c r="K126" s="732"/>
      <c r="L126" s="58">
        <f>SUM(L127:L128)</f>
        <v>0</v>
      </c>
      <c r="M126" s="59">
        <f>SUM(M127:M128)</f>
        <v>0</v>
      </c>
      <c r="N126" s="60">
        <f>SUM(N127:N128)</f>
        <v>0</v>
      </c>
      <c r="O126" s="58">
        <f>SUM(O127:O128)</f>
        <v>0</v>
      </c>
      <c r="P126" s="59">
        <f>SUM(P127:P128)</f>
        <v>0</v>
      </c>
      <c r="Q126" s="5">
        <f t="shared" si="1"/>
        <v>0</v>
      </c>
      <c r="R126" s="7"/>
    </row>
    <row r="127" spans="1:18" ht="31.5" customHeight="1">
      <c r="A127" s="9">
        <v>114</v>
      </c>
      <c r="I127" s="115"/>
      <c r="J127" s="116">
        <v>5301</v>
      </c>
      <c r="K127" s="117" t="s">
        <v>1184</v>
      </c>
      <c r="L127" s="27"/>
      <c r="M127" s="28"/>
      <c r="N127" s="161"/>
      <c r="O127" s="27"/>
      <c r="P127" s="28"/>
      <c r="Q127" s="5">
        <f t="shared" si="1"/>
      </c>
      <c r="R127" s="7"/>
    </row>
    <row r="128" spans="1:18" ht="15.75">
      <c r="A128" s="9">
        <v>115</v>
      </c>
      <c r="I128" s="115"/>
      <c r="J128" s="120">
        <v>5309</v>
      </c>
      <c r="K128" s="121" t="s">
        <v>28</v>
      </c>
      <c r="L128" s="35"/>
      <c r="M128" s="36"/>
      <c r="N128" s="167"/>
      <c r="O128" s="35"/>
      <c r="P128" s="36"/>
      <c r="Q128" s="5">
        <f t="shared" si="1"/>
      </c>
      <c r="R128" s="7"/>
    </row>
    <row r="129" spans="1:18" ht="15.75">
      <c r="A129" s="9">
        <v>116</v>
      </c>
      <c r="I129" s="114">
        <v>5400</v>
      </c>
      <c r="J129" s="731" t="s">
        <v>81</v>
      </c>
      <c r="K129" s="732"/>
      <c r="L129" s="168"/>
      <c r="M129" s="169"/>
      <c r="N129" s="170"/>
      <c r="O129" s="168"/>
      <c r="P129" s="169"/>
      <c r="Q129" s="5">
        <f t="shared" si="1"/>
        <v>0</v>
      </c>
      <c r="R129" s="7"/>
    </row>
    <row r="130" spans="1:18" ht="15.75">
      <c r="A130" s="9">
        <v>117</v>
      </c>
      <c r="I130" s="57">
        <v>5500</v>
      </c>
      <c r="J130" s="728" t="s">
        <v>82</v>
      </c>
      <c r="K130" s="729"/>
      <c r="L130" s="58">
        <f>SUM(L131:L134)</f>
        <v>0</v>
      </c>
      <c r="M130" s="59">
        <f>SUM(M131:M134)</f>
        <v>0</v>
      </c>
      <c r="N130" s="60">
        <f>SUM(N131:N134)</f>
        <v>0</v>
      </c>
      <c r="O130" s="58">
        <f>SUM(O131:O134)</f>
        <v>0</v>
      </c>
      <c r="P130" s="59">
        <f>SUM(P131:P134)</f>
        <v>0</v>
      </c>
      <c r="Q130" s="5">
        <f t="shared" si="1"/>
        <v>0</v>
      </c>
      <c r="R130" s="7"/>
    </row>
    <row r="131" spans="1:18" ht="15.75">
      <c r="A131" s="9">
        <v>118</v>
      </c>
      <c r="I131" s="111"/>
      <c r="J131" s="62">
        <v>5501</v>
      </c>
      <c r="K131" s="81" t="s">
        <v>83</v>
      </c>
      <c r="L131" s="27"/>
      <c r="M131" s="28"/>
      <c r="N131" s="161"/>
      <c r="O131" s="27"/>
      <c r="P131" s="28"/>
      <c r="Q131" s="5">
        <f t="shared" si="1"/>
      </c>
      <c r="R131" s="7"/>
    </row>
    <row r="132" spans="1:18" ht="15.75">
      <c r="A132" s="9">
        <v>119</v>
      </c>
      <c r="I132" s="111"/>
      <c r="J132" s="68">
        <v>5502</v>
      </c>
      <c r="K132" s="69" t="s">
        <v>84</v>
      </c>
      <c r="L132" s="30"/>
      <c r="M132" s="31"/>
      <c r="N132" s="166"/>
      <c r="O132" s="30"/>
      <c r="P132" s="31"/>
      <c r="Q132" s="5">
        <f t="shared" si="1"/>
      </c>
      <c r="R132" s="7"/>
    </row>
    <row r="133" spans="1:18" ht="15.75">
      <c r="A133" s="9">
        <v>120</v>
      </c>
      <c r="I133" s="111"/>
      <c r="J133" s="68">
        <v>5503</v>
      </c>
      <c r="K133" s="112" t="s">
        <v>85</v>
      </c>
      <c r="L133" s="30"/>
      <c r="M133" s="31"/>
      <c r="N133" s="166"/>
      <c r="O133" s="30"/>
      <c r="P133" s="31"/>
      <c r="Q133" s="5">
        <f t="shared" si="1"/>
      </c>
      <c r="R133" s="7"/>
    </row>
    <row r="134" spans="1:18" ht="15.75">
      <c r="A134" s="9">
        <v>121</v>
      </c>
      <c r="I134" s="111"/>
      <c r="J134" s="64">
        <v>5504</v>
      </c>
      <c r="K134" s="92" t="s">
        <v>86</v>
      </c>
      <c r="L134" s="35"/>
      <c r="M134" s="36"/>
      <c r="N134" s="167"/>
      <c r="O134" s="35"/>
      <c r="P134" s="36"/>
      <c r="Q134" s="5">
        <f t="shared" si="1"/>
      </c>
      <c r="R134" s="7"/>
    </row>
    <row r="135" spans="1:18" ht="18.75" customHeight="1">
      <c r="A135" s="9">
        <v>122</v>
      </c>
      <c r="I135" s="114">
        <v>5700</v>
      </c>
      <c r="J135" s="733" t="s">
        <v>159</v>
      </c>
      <c r="K135" s="734"/>
      <c r="L135" s="58">
        <f>SUM(L136:L138)</f>
        <v>0</v>
      </c>
      <c r="M135" s="59">
        <f>SUM(M136:M138)</f>
        <v>0</v>
      </c>
      <c r="N135" s="60">
        <f>SUM(N136:N138)</f>
        <v>0</v>
      </c>
      <c r="O135" s="58">
        <f>SUM(O136:O138)</f>
        <v>0</v>
      </c>
      <c r="P135" s="59">
        <f>SUM(P136:P138)</f>
        <v>0</v>
      </c>
      <c r="Q135" s="5">
        <f t="shared" si="1"/>
        <v>0</v>
      </c>
      <c r="R135" s="7"/>
    </row>
    <row r="136" spans="1:18" ht="20.25" customHeight="1">
      <c r="A136" s="9">
        <v>123</v>
      </c>
      <c r="I136" s="115"/>
      <c r="J136" s="116">
        <v>5701</v>
      </c>
      <c r="K136" s="117" t="s">
        <v>87</v>
      </c>
      <c r="L136" s="27"/>
      <c r="M136" s="28"/>
      <c r="N136" s="161"/>
      <c r="O136" s="27"/>
      <c r="P136" s="28"/>
      <c r="Q136" s="5">
        <f t="shared" si="1"/>
      </c>
      <c r="R136" s="7"/>
    </row>
    <row r="137" spans="1:18" ht="18.75" customHeight="1">
      <c r="A137" s="9">
        <v>124</v>
      </c>
      <c r="I137" s="115"/>
      <c r="J137" s="122">
        <v>5702</v>
      </c>
      <c r="K137" s="123" t="s">
        <v>88</v>
      </c>
      <c r="L137" s="33"/>
      <c r="M137" s="34"/>
      <c r="N137" s="162"/>
      <c r="O137" s="33"/>
      <c r="P137" s="34"/>
      <c r="Q137" s="5">
        <f t="shared" si="1"/>
      </c>
      <c r="R137" s="7"/>
    </row>
    <row r="138" spans="1:18" ht="15.75">
      <c r="A138" s="9">
        <v>125</v>
      </c>
      <c r="I138" s="67"/>
      <c r="J138" s="124">
        <v>4071</v>
      </c>
      <c r="K138" s="125" t="s">
        <v>89</v>
      </c>
      <c r="L138" s="163"/>
      <c r="M138" s="164"/>
      <c r="N138" s="165"/>
      <c r="O138" s="163"/>
      <c r="P138" s="164"/>
      <c r="Q138" s="5">
        <f t="shared" si="1"/>
      </c>
      <c r="R138" s="7"/>
    </row>
    <row r="139" spans="1:18" ht="15.75">
      <c r="A139" s="9">
        <v>126</v>
      </c>
      <c r="I139" s="147"/>
      <c r="J139" s="730" t="s">
        <v>90</v>
      </c>
      <c r="K139" s="729"/>
      <c r="L139" s="184"/>
      <c r="M139" s="184"/>
      <c r="N139" s="184"/>
      <c r="O139" s="184"/>
      <c r="P139" s="184"/>
      <c r="Q139" s="5">
        <f t="shared" si="1"/>
      </c>
      <c r="R139" s="7"/>
    </row>
    <row r="140" spans="1:18" ht="15.75">
      <c r="A140" s="9">
        <v>127</v>
      </c>
      <c r="I140" s="126">
        <v>98</v>
      </c>
      <c r="J140" s="730" t="s">
        <v>90</v>
      </c>
      <c r="K140" s="729"/>
      <c r="L140" s="175"/>
      <c r="M140" s="176"/>
      <c r="N140" s="177"/>
      <c r="O140" s="177"/>
      <c r="P140" s="177"/>
      <c r="Q140" s="5">
        <f t="shared" si="1"/>
        <v>0</v>
      </c>
      <c r="R140" s="7"/>
    </row>
    <row r="141" spans="1:18" ht="15.75" customHeight="1">
      <c r="A141" s="9">
        <v>128</v>
      </c>
      <c r="I141" s="179"/>
      <c r="J141" s="180"/>
      <c r="K141" s="181"/>
      <c r="L141" s="56"/>
      <c r="M141" s="56"/>
      <c r="N141" s="56"/>
      <c r="O141" s="56"/>
      <c r="P141" s="56"/>
      <c r="Q141" s="5">
        <f t="shared" si="1"/>
      </c>
      <c r="R141" s="7"/>
    </row>
    <row r="142" spans="1:18" ht="15.75" customHeight="1">
      <c r="A142" s="9">
        <v>129</v>
      </c>
      <c r="I142" s="182"/>
      <c r="J142" s="24"/>
      <c r="K142" s="183"/>
      <c r="L142" s="38"/>
      <c r="M142" s="38"/>
      <c r="N142" s="38"/>
      <c r="O142" s="38"/>
      <c r="P142" s="38"/>
      <c r="Q142" s="5">
        <f t="shared" si="1"/>
      </c>
      <c r="R142" s="7"/>
    </row>
    <row r="143" spans="1:18" ht="15.75" customHeight="1">
      <c r="A143" s="9">
        <v>130</v>
      </c>
      <c r="I143" s="182"/>
      <c r="J143" s="24"/>
      <c r="K143" s="183"/>
      <c r="L143" s="38"/>
      <c r="M143" s="38"/>
      <c r="N143" s="38"/>
      <c r="O143" s="38"/>
      <c r="P143" s="38"/>
      <c r="Q143" s="5">
        <f aca="true" t="shared" si="2" ref="Q143:Q153">(IF(OR($E143&lt;&gt;0,$F143&lt;&gt;0,$G143&lt;&gt;0,$H143&lt;&gt;0,$I143&lt;&gt;0),$J$2,""))</f>
      </c>
      <c r="R143" s="7"/>
    </row>
    <row r="144" spans="1:18" ht="16.5" thickBot="1">
      <c r="A144" s="9">
        <v>131</v>
      </c>
      <c r="I144" s="203"/>
      <c r="J144" s="128" t="s">
        <v>108</v>
      </c>
      <c r="K144" s="178">
        <f>+I144</f>
        <v>0</v>
      </c>
      <c r="L144" s="129">
        <f>SUM(L30,L33,L39,L47,L48,L66,L70,L76,L79,L80,L81,L82,L83,L90,L97,L98,L99,L100,L107,L111,L112,L113,L114,L117,L118,L126,L129,L130,L135)+L140</f>
        <v>0</v>
      </c>
      <c r="M144" s="130">
        <f>SUM(M30,M33,M39,M47,M48,M66,M70,M76,M79,M80,M81,M82,M83,M90,M97,M98,M99,M100,M107,M111,M112,M113,M114,M117,M118,M126,M129,M130,M135)+M140</f>
        <v>0</v>
      </c>
      <c r="N144" s="131">
        <f>SUM(N30,N33,N39,N47,N48,N66,N70,N76,N79,N80,N81,N82,N83,N90,N97,N98,N99,N100,N107,N111,N112,N113,N114,N117,N118,N126,N129,N130,N135)+N140</f>
        <v>0</v>
      </c>
      <c r="O144" s="129">
        <f>SUM(O30,O33,O39,O47,O48,O66,O70,O76,O79,O80,O81,O82,O83,O90,O97,O98,O99,O100,O107,O111,O112,O113,O114,O117,O118,O126,O129,O130,O135)+O140</f>
        <v>0</v>
      </c>
      <c r="P144" s="130">
        <f>SUM(P30,P33,P39,P47,P48,P66,P70,P76,P79,P80,P81,P82,P83,P90,P97,P98,P99,P100,P107,P111,P112,P113,P114,P117,P118,P126,P129,P130,P135)+P140</f>
        <v>0</v>
      </c>
      <c r="Q144" s="5">
        <f t="shared" si="2"/>
      </c>
      <c r="R144" s="21" t="str">
        <f>LEFT(J27,1)</f>
        <v>0</v>
      </c>
    </row>
    <row r="145" spans="1:18" ht="16.5" thickTop="1">
      <c r="A145" s="9">
        <v>132</v>
      </c>
      <c r="I145" s="23" t="s">
        <v>1011</v>
      </c>
      <c r="J145" s="1"/>
      <c r="K145" s="3"/>
      <c r="L145" s="2"/>
      <c r="M145" s="2"/>
      <c r="N145" s="2"/>
      <c r="O145" s="2"/>
      <c r="P145" s="2"/>
      <c r="Q145" s="5">
        <v>1</v>
      </c>
      <c r="R145" s="6"/>
    </row>
    <row r="146" spans="1:18" ht="15">
      <c r="A146" s="9">
        <v>169</v>
      </c>
      <c r="I146" s="159"/>
      <c r="J146" s="159"/>
      <c r="K146" s="160"/>
      <c r="L146" s="159"/>
      <c r="M146" s="159"/>
      <c r="N146" s="159"/>
      <c r="O146" s="159"/>
      <c r="P146" s="159"/>
      <c r="Q146" s="5">
        <v>1</v>
      </c>
      <c r="R146" s="6"/>
    </row>
    <row r="147" spans="9:17" ht="15">
      <c r="I147" s="13"/>
      <c r="J147" s="13"/>
      <c r="K147" s="13"/>
      <c r="L147" s="13"/>
      <c r="M147" s="13"/>
      <c r="N147" s="13"/>
      <c r="O147" s="13"/>
      <c r="P147" s="13"/>
      <c r="Q147" s="5">
        <v>1</v>
      </c>
    </row>
    <row r="148" spans="9:17" ht="15">
      <c r="I148" s="13"/>
      <c r="J148" s="13"/>
      <c r="K148" s="13"/>
      <c r="L148" s="13"/>
      <c r="M148" s="13"/>
      <c r="N148" s="13"/>
      <c r="O148" s="13"/>
      <c r="P148" s="13"/>
      <c r="Q148" s="5">
        <f t="shared" si="2"/>
      </c>
    </row>
    <row r="149" spans="9:17" ht="15">
      <c r="I149" s="13"/>
      <c r="J149" s="13"/>
      <c r="K149" s="13"/>
      <c r="L149" s="13"/>
      <c r="M149" s="13"/>
      <c r="N149" s="13"/>
      <c r="O149" s="13"/>
      <c r="P149" s="13"/>
      <c r="Q149" s="5">
        <f t="shared" si="2"/>
      </c>
    </row>
    <row r="150" spans="9:17" ht="15">
      <c r="I150" s="13"/>
      <c r="J150" s="13"/>
      <c r="K150" s="13"/>
      <c r="L150" s="13"/>
      <c r="M150" s="13"/>
      <c r="N150" s="13"/>
      <c r="O150" s="13"/>
      <c r="P150" s="13"/>
      <c r="Q150" s="5">
        <f t="shared" si="2"/>
      </c>
    </row>
    <row r="151" spans="9:17" ht="18.75" customHeight="1">
      <c r="I151" s="13"/>
      <c r="J151" s="13"/>
      <c r="K151" s="13"/>
      <c r="L151" s="13"/>
      <c r="M151" s="13"/>
      <c r="N151" s="13"/>
      <c r="O151" s="13"/>
      <c r="P151" s="13"/>
      <c r="Q151" s="5">
        <f t="shared" si="2"/>
      </c>
    </row>
    <row r="152" spans="9:17" ht="18.75" customHeight="1">
      <c r="I152" s="13"/>
      <c r="J152" s="13"/>
      <c r="K152" s="13"/>
      <c r="L152" s="13"/>
      <c r="M152" s="13"/>
      <c r="N152" s="13"/>
      <c r="O152" s="13"/>
      <c r="P152" s="13"/>
      <c r="Q152" s="5">
        <f t="shared" si="2"/>
      </c>
    </row>
    <row r="153" spans="9:17" ht="15">
      <c r="I153" s="13"/>
      <c r="J153" s="13"/>
      <c r="K153" s="13"/>
      <c r="L153" s="13"/>
      <c r="M153" s="13"/>
      <c r="N153" s="13"/>
      <c r="O153" s="13"/>
      <c r="P153" s="13"/>
      <c r="Q153" s="5">
        <f t="shared" si="2"/>
      </c>
    </row>
    <row r="154" spans="9:16" ht="12.75">
      <c r="I154" s="13"/>
      <c r="J154" s="13"/>
      <c r="K154" s="13"/>
      <c r="L154" s="13"/>
      <c r="M154" s="13"/>
      <c r="N154" s="13"/>
      <c r="O154" s="13"/>
      <c r="P154" s="13"/>
    </row>
    <row r="155" spans="9:16" ht="12.75">
      <c r="I155" s="13"/>
      <c r="J155" s="13"/>
      <c r="K155" s="13"/>
      <c r="L155" s="13"/>
      <c r="M155" s="13"/>
      <c r="N155" s="13"/>
      <c r="O155" s="13"/>
      <c r="P155" s="13"/>
    </row>
    <row r="156" spans="9:16" ht="12.75">
      <c r="I156" s="13"/>
      <c r="J156" s="13"/>
      <c r="K156" s="13"/>
      <c r="L156" s="13"/>
      <c r="M156" s="13"/>
      <c r="N156" s="13"/>
      <c r="O156" s="13"/>
      <c r="P156" s="13"/>
    </row>
    <row r="157" spans="9:16" ht="12.75">
      <c r="I157" s="13"/>
      <c r="J157" s="13"/>
      <c r="K157" s="13"/>
      <c r="L157" s="13"/>
      <c r="M157" s="13"/>
      <c r="N157" s="13"/>
      <c r="O157" s="13"/>
      <c r="P157" s="13"/>
    </row>
    <row r="158" spans="9:16" ht="12.75">
      <c r="I158" s="13"/>
      <c r="J158" s="13"/>
      <c r="K158" s="13"/>
      <c r="L158" s="13"/>
      <c r="M158" s="13"/>
      <c r="N158" s="13"/>
      <c r="O158" s="13"/>
      <c r="P158" s="13"/>
    </row>
    <row r="159" spans="9:16" ht="12.75">
      <c r="I159" s="13"/>
      <c r="J159" s="13"/>
      <c r="K159" s="13"/>
      <c r="L159" s="13"/>
      <c r="M159" s="13"/>
      <c r="N159" s="13"/>
      <c r="O159" s="13"/>
      <c r="P159" s="13"/>
    </row>
    <row r="160" spans="9:16" ht="12.75">
      <c r="I160" s="13"/>
      <c r="J160" s="13"/>
      <c r="K160" s="13"/>
      <c r="L160" s="13"/>
      <c r="M160" s="13"/>
      <c r="N160" s="13"/>
      <c r="O160" s="13"/>
      <c r="P160" s="13"/>
    </row>
    <row r="161" spans="9:16" ht="12.75">
      <c r="I161" s="13"/>
      <c r="J161" s="13"/>
      <c r="K161" s="13"/>
      <c r="L161" s="13"/>
      <c r="M161" s="13"/>
      <c r="N161" s="13"/>
      <c r="O161" s="13"/>
      <c r="P161" s="13"/>
    </row>
    <row r="162" spans="9:16" ht="12.75">
      <c r="I162" s="13"/>
      <c r="J162" s="13"/>
      <c r="K162" s="13"/>
      <c r="L162" s="13"/>
      <c r="M162" s="13"/>
      <c r="N162" s="13"/>
      <c r="O162" s="13"/>
      <c r="P162" s="13"/>
    </row>
    <row r="163" spans="9:16" ht="12.75">
      <c r="I163" s="13"/>
      <c r="J163" s="13"/>
      <c r="K163" s="13"/>
      <c r="L163" s="13"/>
      <c r="M163" s="13"/>
      <c r="N163" s="13"/>
      <c r="O163" s="13"/>
      <c r="P163" s="13"/>
    </row>
    <row r="164" spans="9:16" ht="12.75">
      <c r="I164" s="13"/>
      <c r="J164" s="13"/>
      <c r="K164" s="13"/>
      <c r="L164" s="13"/>
      <c r="M164" s="13"/>
      <c r="N164" s="13"/>
      <c r="O164" s="13"/>
      <c r="P164" s="13"/>
    </row>
    <row r="165" spans="9:16" ht="12.75">
      <c r="I165" s="13"/>
      <c r="J165" s="13"/>
      <c r="K165" s="13"/>
      <c r="L165" s="13"/>
      <c r="M165" s="13"/>
      <c r="N165" s="13"/>
      <c r="O165" s="13"/>
      <c r="P165" s="13"/>
    </row>
    <row r="166" spans="9:16" ht="12.75">
      <c r="I166" s="13"/>
      <c r="J166" s="13"/>
      <c r="K166" s="13"/>
      <c r="L166" s="13"/>
      <c r="M166" s="13"/>
      <c r="N166" s="13"/>
      <c r="O166" s="13"/>
      <c r="P166" s="13"/>
    </row>
    <row r="167" spans="9:16" ht="12.75">
      <c r="I167" s="13"/>
      <c r="J167" s="13"/>
      <c r="K167" s="13"/>
      <c r="L167" s="13"/>
      <c r="M167" s="13"/>
      <c r="N167" s="13"/>
      <c r="O167" s="13"/>
      <c r="P167" s="13"/>
    </row>
    <row r="168" spans="9:16" ht="12.75">
      <c r="I168" s="13"/>
      <c r="J168" s="13"/>
      <c r="K168" s="13"/>
      <c r="L168" s="13"/>
      <c r="M168" s="13"/>
      <c r="N168" s="13"/>
      <c r="O168" s="13"/>
      <c r="P168" s="13"/>
    </row>
    <row r="169" spans="9:16" ht="12.75">
      <c r="I169" s="13"/>
      <c r="J169" s="13"/>
      <c r="K169" s="13"/>
      <c r="L169" s="13"/>
      <c r="M169" s="13"/>
      <c r="N169" s="13"/>
      <c r="O169" s="13"/>
      <c r="P169" s="13"/>
    </row>
    <row r="170" spans="9:16" ht="12.75">
      <c r="I170" s="13"/>
      <c r="J170" s="13"/>
      <c r="K170" s="13"/>
      <c r="L170" s="13"/>
      <c r="M170" s="13"/>
      <c r="N170" s="13"/>
      <c r="O170" s="13"/>
      <c r="P170" s="13"/>
    </row>
    <row r="171" spans="9:16" ht="12.75">
      <c r="I171" s="13"/>
      <c r="J171" s="13"/>
      <c r="K171" s="13"/>
      <c r="L171" s="13"/>
      <c r="M171" s="13"/>
      <c r="N171" s="13"/>
      <c r="O171" s="13"/>
      <c r="P171" s="13"/>
    </row>
    <row r="172" spans="9:16" ht="12.75">
      <c r="I172" s="13"/>
      <c r="J172" s="13"/>
      <c r="K172" s="13"/>
      <c r="L172" s="13"/>
      <c r="M172" s="13"/>
      <c r="N172" s="13"/>
      <c r="O172" s="13"/>
      <c r="P172" s="13"/>
    </row>
    <row r="173" spans="9:16" ht="12.75">
      <c r="I173" s="13"/>
      <c r="J173" s="13"/>
      <c r="K173" s="13"/>
      <c r="L173" s="13"/>
      <c r="M173" s="13"/>
      <c r="N173" s="13"/>
      <c r="O173" s="13"/>
      <c r="P173" s="13"/>
    </row>
    <row r="174" spans="9:16" ht="12.75">
      <c r="I174" s="13"/>
      <c r="J174" s="13"/>
      <c r="K174" s="13"/>
      <c r="L174" s="13"/>
      <c r="M174" s="13"/>
      <c r="N174" s="13"/>
      <c r="O174" s="13"/>
      <c r="P174" s="13"/>
    </row>
    <row r="175" spans="9:16" ht="12.75">
      <c r="I175" s="13"/>
      <c r="J175" s="13"/>
      <c r="K175" s="13"/>
      <c r="L175" s="13"/>
      <c r="M175" s="13"/>
      <c r="N175" s="13"/>
      <c r="O175" s="13"/>
      <c r="P175" s="13"/>
    </row>
    <row r="176" spans="9:16" ht="12.75">
      <c r="I176" s="13"/>
      <c r="J176" s="13"/>
      <c r="K176" s="13"/>
      <c r="L176" s="13"/>
      <c r="M176" s="13"/>
      <c r="N176" s="13"/>
      <c r="O176" s="13"/>
      <c r="P176" s="13"/>
    </row>
    <row r="177" spans="9:16" ht="12.75">
      <c r="I177" s="13"/>
      <c r="J177" s="13"/>
      <c r="K177" s="13"/>
      <c r="L177" s="13"/>
      <c r="M177" s="13"/>
      <c r="N177" s="13"/>
      <c r="O177" s="13"/>
      <c r="P177" s="13"/>
    </row>
    <row r="178" spans="9:16" ht="12.75">
      <c r="I178" s="13"/>
      <c r="J178" s="13"/>
      <c r="K178" s="13"/>
      <c r="L178" s="13"/>
      <c r="M178" s="13"/>
      <c r="N178" s="13"/>
      <c r="O178" s="13"/>
      <c r="P178" s="13"/>
    </row>
    <row r="179" spans="9:16" ht="12.75">
      <c r="I179" s="13"/>
      <c r="J179" s="13"/>
      <c r="K179" s="13"/>
      <c r="L179" s="13"/>
      <c r="M179" s="13"/>
      <c r="N179" s="13"/>
      <c r="O179" s="13"/>
      <c r="P179" s="13"/>
    </row>
    <row r="180" spans="9:16" ht="12.75">
      <c r="I180" s="13"/>
      <c r="J180" s="13"/>
      <c r="K180" s="13"/>
      <c r="L180" s="13"/>
      <c r="M180" s="13"/>
      <c r="N180" s="13"/>
      <c r="O180" s="13"/>
      <c r="P180" s="13"/>
    </row>
    <row r="181" spans="9:16" ht="15.75" customHeight="1">
      <c r="I181" s="13"/>
      <c r="J181" s="13"/>
      <c r="K181" s="13"/>
      <c r="L181" s="13"/>
      <c r="M181" s="13"/>
      <c r="N181" s="13"/>
      <c r="O181" s="13"/>
      <c r="P181" s="13"/>
    </row>
    <row r="182" spans="9:16" ht="12.75">
      <c r="I182" s="13"/>
      <c r="J182" s="13"/>
      <c r="K182" s="13"/>
      <c r="L182" s="13"/>
      <c r="M182" s="13"/>
      <c r="N182" s="13"/>
      <c r="O182" s="13"/>
      <c r="P182" s="13"/>
    </row>
    <row r="183" spans="9:16" ht="12.75">
      <c r="I183" s="13"/>
      <c r="J183" s="13"/>
      <c r="K183" s="13"/>
      <c r="L183" s="13"/>
      <c r="M183" s="13"/>
      <c r="N183" s="13"/>
      <c r="O183" s="13"/>
      <c r="P183" s="13"/>
    </row>
    <row r="184" spans="9:16" ht="12.75">
      <c r="I184" s="13"/>
      <c r="J184" s="13"/>
      <c r="K184" s="13"/>
      <c r="L184" s="13"/>
      <c r="M184" s="13"/>
      <c r="N184" s="13"/>
      <c r="O184" s="13"/>
      <c r="P184" s="13"/>
    </row>
    <row r="185" spans="9:16" ht="12.75">
      <c r="I185" s="13"/>
      <c r="J185" s="13"/>
      <c r="K185" s="13"/>
      <c r="L185" s="13"/>
      <c r="M185" s="13"/>
      <c r="N185" s="13"/>
      <c r="O185" s="13"/>
      <c r="P185" s="13"/>
    </row>
    <row r="186" spans="9:16" ht="12.75">
      <c r="I186" s="13"/>
      <c r="J186" s="13"/>
      <c r="K186" s="13"/>
      <c r="L186" s="13"/>
      <c r="M186" s="13"/>
      <c r="N186" s="13"/>
      <c r="O186" s="13"/>
      <c r="P186" s="13"/>
    </row>
    <row r="187" spans="9:16" ht="12.75">
      <c r="I187" s="13"/>
      <c r="J187" s="13"/>
      <c r="K187" s="13"/>
      <c r="L187" s="13"/>
      <c r="M187" s="13"/>
      <c r="N187" s="13"/>
      <c r="O187" s="13"/>
      <c r="P187" s="13"/>
    </row>
    <row r="188" spans="9:16" ht="12.75">
      <c r="I188" s="13"/>
      <c r="J188" s="13"/>
      <c r="K188" s="13"/>
      <c r="L188" s="13"/>
      <c r="M188" s="13"/>
      <c r="N188" s="13"/>
      <c r="O188" s="13"/>
      <c r="P188" s="13"/>
    </row>
    <row r="189" spans="9:16" ht="12.75">
      <c r="I189" s="13"/>
      <c r="J189" s="13"/>
      <c r="K189" s="13"/>
      <c r="L189" s="13"/>
      <c r="M189" s="13"/>
      <c r="N189" s="13"/>
      <c r="O189" s="13"/>
      <c r="P189" s="13"/>
    </row>
    <row r="190" spans="9:16" ht="12.75">
      <c r="I190" s="13"/>
      <c r="J190" s="13"/>
      <c r="K190" s="13"/>
      <c r="L190" s="13"/>
      <c r="M190" s="13"/>
      <c r="N190" s="13"/>
      <c r="O190" s="13"/>
      <c r="P190" s="13"/>
    </row>
    <row r="191" spans="9:16" ht="12.75">
      <c r="I191" s="13"/>
      <c r="J191" s="13"/>
      <c r="K191" s="13"/>
      <c r="L191" s="13"/>
      <c r="M191" s="13"/>
      <c r="N191" s="13"/>
      <c r="O191" s="13"/>
      <c r="P191" s="13"/>
    </row>
    <row r="192" spans="9:16" ht="12.75">
      <c r="I192" s="13"/>
      <c r="J192" s="13"/>
      <c r="K192" s="13"/>
      <c r="L192" s="13"/>
      <c r="M192" s="13"/>
      <c r="N192" s="13"/>
      <c r="O192" s="13"/>
      <c r="P192" s="13"/>
    </row>
    <row r="193" spans="9:16" ht="12.75">
      <c r="I193" s="13"/>
      <c r="J193" s="13"/>
      <c r="K193" s="13"/>
      <c r="L193" s="13"/>
      <c r="M193" s="13"/>
      <c r="N193" s="13"/>
      <c r="O193" s="13"/>
      <c r="P193" s="13"/>
    </row>
    <row r="194" spans="9:16" ht="12.75">
      <c r="I194" s="13"/>
      <c r="J194" s="13"/>
      <c r="K194" s="13"/>
      <c r="L194" s="13"/>
      <c r="M194" s="13"/>
      <c r="N194" s="13"/>
      <c r="O194" s="13"/>
      <c r="P194" s="13"/>
    </row>
    <row r="195" spans="9:16" ht="12.75">
      <c r="I195" s="13"/>
      <c r="J195" s="13"/>
      <c r="K195" s="13"/>
      <c r="L195" s="13"/>
      <c r="M195" s="13"/>
      <c r="N195" s="13"/>
      <c r="O195" s="13"/>
      <c r="P195" s="13"/>
    </row>
    <row r="196" spans="9:16" ht="12.75">
      <c r="I196" s="13"/>
      <c r="J196" s="13"/>
      <c r="K196" s="13"/>
      <c r="L196" s="13"/>
      <c r="M196" s="13"/>
      <c r="N196" s="13"/>
      <c r="O196" s="13"/>
      <c r="P196" s="13"/>
    </row>
    <row r="197" spans="9:16" ht="12.75">
      <c r="I197" s="13"/>
      <c r="J197" s="13"/>
      <c r="K197" s="13"/>
      <c r="L197" s="13"/>
      <c r="M197" s="13"/>
      <c r="N197" s="13"/>
      <c r="O197" s="13"/>
      <c r="P197" s="13"/>
    </row>
    <row r="198" spans="9:16" ht="12.75">
      <c r="I198" s="13"/>
      <c r="J198" s="13"/>
      <c r="K198" s="13"/>
      <c r="L198" s="13"/>
      <c r="M198" s="13"/>
      <c r="N198" s="13"/>
      <c r="O198" s="13"/>
      <c r="P198" s="13"/>
    </row>
    <row r="199" spans="9:16" ht="12.75">
      <c r="I199" s="13"/>
      <c r="J199" s="13"/>
      <c r="K199" s="13"/>
      <c r="L199" s="13"/>
      <c r="M199" s="13"/>
      <c r="N199" s="13"/>
      <c r="O199" s="13"/>
      <c r="P199" s="13"/>
    </row>
    <row r="200" spans="9:16" ht="12.75">
      <c r="I200" s="13"/>
      <c r="J200" s="13"/>
      <c r="K200" s="13"/>
      <c r="L200" s="13"/>
      <c r="M200" s="13"/>
      <c r="N200" s="13"/>
      <c r="O200" s="13"/>
      <c r="P200" s="13"/>
    </row>
    <row r="201" spans="9:16" ht="12.75">
      <c r="I201" s="13"/>
      <c r="J201" s="13"/>
      <c r="K201" s="13"/>
      <c r="L201" s="13"/>
      <c r="M201" s="13"/>
      <c r="N201" s="13"/>
      <c r="O201" s="13"/>
      <c r="P201" s="13"/>
    </row>
    <row r="202" spans="9:16" ht="12.75">
      <c r="I202" s="13"/>
      <c r="J202" s="13"/>
      <c r="K202" s="13"/>
      <c r="L202" s="13"/>
      <c r="M202" s="13"/>
      <c r="N202" s="13"/>
      <c r="O202" s="13"/>
      <c r="P202" s="13"/>
    </row>
    <row r="203" spans="9:16" ht="12.75">
      <c r="I203" s="13"/>
      <c r="J203" s="13"/>
      <c r="K203" s="13"/>
      <c r="L203" s="13"/>
      <c r="M203" s="13"/>
      <c r="N203" s="13"/>
      <c r="O203" s="13"/>
      <c r="P203" s="13"/>
    </row>
    <row r="204" spans="9:16" ht="12.75">
      <c r="I204" s="13"/>
      <c r="J204" s="13"/>
      <c r="K204" s="13"/>
      <c r="L204" s="13"/>
      <c r="M204" s="13"/>
      <c r="N204" s="13"/>
      <c r="O204" s="13"/>
      <c r="P204" s="13"/>
    </row>
    <row r="205" spans="9:16" ht="12.75">
      <c r="I205" s="13"/>
      <c r="J205" s="13"/>
      <c r="K205" s="13"/>
      <c r="L205" s="13"/>
      <c r="M205" s="13"/>
      <c r="N205" s="13"/>
      <c r="O205" s="13"/>
      <c r="P205" s="13"/>
    </row>
    <row r="206" spans="9:16" ht="12.75">
      <c r="I206" s="13"/>
      <c r="J206" s="13"/>
      <c r="K206" s="13"/>
      <c r="L206" s="13"/>
      <c r="M206" s="13"/>
      <c r="N206" s="13"/>
      <c r="O206" s="13"/>
      <c r="P206" s="13"/>
    </row>
    <row r="207" spans="9:16" ht="12.75">
      <c r="I207" s="13"/>
      <c r="J207" s="13"/>
      <c r="K207" s="13"/>
      <c r="L207" s="13"/>
      <c r="M207" s="13"/>
      <c r="N207" s="13"/>
      <c r="O207" s="13"/>
      <c r="P207" s="13"/>
    </row>
    <row r="208" spans="9:16" ht="12.75">
      <c r="I208" s="13"/>
      <c r="J208" s="13"/>
      <c r="K208" s="13"/>
      <c r="L208" s="13"/>
      <c r="M208" s="13"/>
      <c r="N208" s="13"/>
      <c r="O208" s="13"/>
      <c r="P208" s="13"/>
    </row>
    <row r="209" spans="9:16" ht="12.75">
      <c r="I209" s="13"/>
      <c r="J209" s="13"/>
      <c r="K209" s="13"/>
      <c r="L209" s="13"/>
      <c r="M209" s="13"/>
      <c r="N209" s="13"/>
      <c r="O209" s="13"/>
      <c r="P209" s="13"/>
    </row>
    <row r="210" spans="9:16" ht="12.75">
      <c r="I210" s="13"/>
      <c r="J210" s="13"/>
      <c r="K210" s="13"/>
      <c r="L210" s="13"/>
      <c r="M210" s="13"/>
      <c r="N210" s="13"/>
      <c r="O210" s="13"/>
      <c r="P210" s="13"/>
    </row>
    <row r="211" spans="9:16" ht="12.75">
      <c r="I211" s="13"/>
      <c r="J211" s="13"/>
      <c r="K211" s="13"/>
      <c r="L211" s="13"/>
      <c r="M211" s="13"/>
      <c r="N211" s="13"/>
      <c r="O211" s="13"/>
      <c r="P211" s="13"/>
    </row>
    <row r="212" spans="9:16" ht="12.75">
      <c r="I212" s="13"/>
      <c r="J212" s="13"/>
      <c r="K212" s="13"/>
      <c r="L212" s="13"/>
      <c r="M212" s="13"/>
      <c r="N212" s="13"/>
      <c r="O212" s="13"/>
      <c r="P212" s="13"/>
    </row>
    <row r="213" spans="9:16" ht="12.75">
      <c r="I213" s="13"/>
      <c r="J213" s="13"/>
      <c r="K213" s="13"/>
      <c r="L213" s="13"/>
      <c r="M213" s="13"/>
      <c r="N213" s="13"/>
      <c r="O213" s="13"/>
      <c r="P213" s="13"/>
    </row>
    <row r="214" spans="9:16" ht="12.75">
      <c r="I214" s="13"/>
      <c r="J214" s="13"/>
      <c r="K214" s="13"/>
      <c r="L214" s="13"/>
      <c r="M214" s="13"/>
      <c r="N214" s="13"/>
      <c r="O214" s="13"/>
      <c r="P214" s="13"/>
    </row>
    <row r="215" spans="9:16" ht="12.75">
      <c r="I215" s="13"/>
      <c r="J215" s="13"/>
      <c r="K215" s="13"/>
      <c r="L215" s="13"/>
      <c r="M215" s="13"/>
      <c r="N215" s="13"/>
      <c r="O215" s="13"/>
      <c r="P215" s="13"/>
    </row>
    <row r="216" spans="9:16" ht="12.75">
      <c r="I216" s="13"/>
      <c r="J216" s="13"/>
      <c r="K216" s="13"/>
      <c r="L216" s="13"/>
      <c r="M216" s="13"/>
      <c r="N216" s="13"/>
      <c r="O216" s="13"/>
      <c r="P216" s="13"/>
    </row>
    <row r="217" spans="9:16" ht="12.75">
      <c r="I217" s="13"/>
      <c r="J217" s="13"/>
      <c r="K217" s="13"/>
      <c r="L217" s="13"/>
      <c r="M217" s="13"/>
      <c r="N217" s="13"/>
      <c r="O217" s="13"/>
      <c r="P217" s="13"/>
    </row>
    <row r="218" spans="9:16" ht="12.75">
      <c r="I218" s="13"/>
      <c r="J218" s="13"/>
      <c r="K218" s="13"/>
      <c r="L218" s="13"/>
      <c r="M218" s="13"/>
      <c r="N218" s="13"/>
      <c r="O218" s="13"/>
      <c r="P218" s="13"/>
    </row>
    <row r="219" spans="9:16" ht="12.75">
      <c r="I219" s="13"/>
      <c r="J219" s="13"/>
      <c r="K219" s="13"/>
      <c r="L219" s="13"/>
      <c r="M219" s="13"/>
      <c r="N219" s="13"/>
      <c r="O219" s="13"/>
      <c r="P219" s="13"/>
    </row>
    <row r="220" spans="9:16" ht="12.75">
      <c r="I220" s="13"/>
      <c r="J220" s="13"/>
      <c r="K220" s="13"/>
      <c r="L220" s="13"/>
      <c r="M220" s="13"/>
      <c r="N220" s="13"/>
      <c r="O220" s="13"/>
      <c r="P220" s="13"/>
    </row>
    <row r="221" spans="9:16" ht="12.75">
      <c r="I221" s="13"/>
      <c r="J221" s="13"/>
      <c r="K221" s="13"/>
      <c r="L221" s="13"/>
      <c r="M221" s="13"/>
      <c r="N221" s="13"/>
      <c r="O221" s="13"/>
      <c r="P221" s="13"/>
    </row>
    <row r="222" spans="9:16" ht="12.75">
      <c r="I222" s="13"/>
      <c r="J222" s="13"/>
      <c r="K222" s="13"/>
      <c r="L222" s="13"/>
      <c r="M222" s="13"/>
      <c r="N222" s="13"/>
      <c r="O222" s="13"/>
      <c r="P222" s="13"/>
    </row>
    <row r="223" spans="9:16" ht="12.75">
      <c r="I223" s="13"/>
      <c r="J223" s="13"/>
      <c r="K223" s="13"/>
      <c r="L223" s="13"/>
      <c r="M223" s="13"/>
      <c r="N223" s="13"/>
      <c r="O223" s="13"/>
      <c r="P223" s="13"/>
    </row>
    <row r="224" spans="9:16" ht="12.75">
      <c r="I224" s="13"/>
      <c r="J224" s="13"/>
      <c r="K224" s="13"/>
      <c r="L224" s="13"/>
      <c r="M224" s="13"/>
      <c r="N224" s="13"/>
      <c r="O224" s="13"/>
      <c r="P224" s="13"/>
    </row>
    <row r="225" spans="9:16" ht="12.75">
      <c r="I225" s="13"/>
      <c r="J225" s="13"/>
      <c r="K225" s="13"/>
      <c r="L225" s="13"/>
      <c r="M225" s="13"/>
      <c r="N225" s="13"/>
      <c r="O225" s="13"/>
      <c r="P225" s="13"/>
    </row>
    <row r="226" ht="12.75">
      <c r="K226" s="13"/>
    </row>
  </sheetData>
  <sheetProtection password="81B0" sheet="1" objects="1" scenarios="1"/>
  <mergeCells count="33"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100:K100"/>
    <mergeCell ref="J107:K107"/>
    <mergeCell ref="J111:K111"/>
    <mergeCell ref="J112:K112"/>
    <mergeCell ref="J99:K99"/>
    <mergeCell ref="J66:K66"/>
    <mergeCell ref="J70:K70"/>
    <mergeCell ref="J76:K76"/>
    <mergeCell ref="J79:K79"/>
    <mergeCell ref="J80:K80"/>
    <mergeCell ref="J82:K82"/>
    <mergeCell ref="J83:K83"/>
    <mergeCell ref="J97:K97"/>
    <mergeCell ref="J98:K98"/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</mergeCells>
  <conditionalFormatting sqref="M19">
    <cfRule type="cellIs" priority="26" dxfId="6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4">
    <cfRule type="cellIs" priority="7" dxfId="22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8:P89 L40:P47 L131:P134 L127:P129 L119:P125 L115:P117 L108:P113 L101:P106 L71:P74 L136:P137 L91:P99 L84:P86 L140:P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87:P87 L138:P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Sistemen</cp:lastModifiedBy>
  <cp:lastPrinted>2017-04-26T03:21:21Z</cp:lastPrinted>
  <dcterms:created xsi:type="dcterms:W3CDTF">1997-12-10T11:54:07Z</dcterms:created>
  <dcterms:modified xsi:type="dcterms:W3CDTF">2017-04-26T03:27:35Z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